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65" yWindow="15" windowWidth="20415" windowHeight="10005" activeTab="2"/>
  </bookViews>
  <sheets>
    <sheet name="Summary" sheetId="1" r:id="rId1"/>
    <sheet name="BREC" sheetId="2" r:id="rId2"/>
    <sheet name="Century" sheetId="3" r:id="rId3"/>
    <sheet name="Basic Service" sheetId="4" r:id="rId4"/>
    <sheet name="Time Stamps" sheetId="5" r:id="rId5"/>
    <sheet name="Cost Adder" sheetId="6" r:id="rId6"/>
    <sheet name="Profiles" sheetId="7" r:id="rId7"/>
    <sheet name="Ancillary Profiles" sheetId="8" r:id="rId8"/>
    <sheet name="Pass Throughs" sheetId="9" r:id="rId9"/>
    <sheet name="TLR" sheetId="10" r:id="rId10"/>
    <sheet name="GFA Schedule23" sheetId="11" r:id="rId11"/>
    <sheet name="Schedule34" sheetId="12" r:id="rId12"/>
    <sheet name="Schedule35" sheetId="13" r:id="rId13"/>
    <sheet name="Schedule 36" sheetId="14" r:id="rId14"/>
    <sheet name="Schedule 37" sheetId="15" r:id="rId15"/>
    <sheet name="Schedule 38" sheetId="16" r:id="rId16"/>
    <sheet name="Schedule 40" sheetId="17" r:id="rId17"/>
    <sheet name="Customer Schedule 26-A" sheetId="18" r:id="rId18"/>
    <sheet name="BREC 26A" sheetId="19" r:id="rId19"/>
    <sheet name="Century 26A" sheetId="20" r:id="rId20"/>
    <sheet name="TO Schedule 26-A" sheetId="21" r:id="rId21"/>
  </sheets>
  <definedNames/>
  <calcPr fullCalcOnLoad="1"/>
</workbook>
</file>

<file path=xl/sharedStrings.xml><?xml version="1.0" encoding="utf-8"?>
<sst xmlns="http://schemas.openxmlformats.org/spreadsheetml/2006/main" count="995" uniqueCount="259">
  <si>
    <t xml:space="preserve"> </t>
  </si>
  <si>
    <t xml:space="preserve"> - </t>
  </si>
  <si>
    <t>% MVP Monthly Revenue Requirement (All Projects)</t>
  </si>
  <si>
    <t>01</t>
  </si>
  <si>
    <t>02</t>
  </si>
  <si>
    <t>2726047</t>
  </si>
  <si>
    <t>2726048</t>
  </si>
  <si>
    <t>2726060</t>
  </si>
  <si>
    <t>2726061</t>
  </si>
  <si>
    <t>33</t>
  </si>
  <si>
    <t>72619359</t>
  </si>
  <si>
    <t>76407555</t>
  </si>
  <si>
    <t>76407556</t>
  </si>
  <si>
    <t>76407557</t>
  </si>
  <si>
    <t>76407558</t>
  </si>
  <si>
    <t>76876897</t>
  </si>
  <si>
    <t>76876898</t>
  </si>
  <si>
    <t>78143084</t>
  </si>
  <si>
    <t>78143093</t>
  </si>
  <si>
    <t>AREF</t>
  </si>
  <si>
    <t>ATC</t>
  </si>
  <si>
    <t>ATC Network Charge</t>
  </si>
  <si>
    <t>ATXI</t>
  </si>
  <si>
    <t>Additional Information</t>
  </si>
  <si>
    <t>Ancillary ID</t>
  </si>
  <si>
    <t>BREC</t>
  </si>
  <si>
    <t>BREC.BREC</t>
  </si>
  <si>
    <t>BREC.CENTURY</t>
  </si>
  <si>
    <t>BREC.WILSON1</t>
  </si>
  <si>
    <t>BRPS</t>
  </si>
  <si>
    <t>Big Stone South to Brookings</t>
  </si>
  <si>
    <t>Billable ID</t>
  </si>
  <si>
    <t>Billable Profile Charge</t>
  </si>
  <si>
    <t>Billing Month</t>
  </si>
  <si>
    <t>Billing Number</t>
  </si>
  <si>
    <t>Brookings SD -SE Twin Cities 345 kV</t>
  </si>
  <si>
    <t>CA</t>
  </si>
  <si>
    <t>CA Peak Hour</t>
  </si>
  <si>
    <t>CA Peak Load</t>
  </si>
  <si>
    <t>Capacity Cut</t>
  </si>
  <si>
    <t>Caps Capacity</t>
  </si>
  <si>
    <t>Caps Rate</t>
  </si>
  <si>
    <t>Charge</t>
  </si>
  <si>
    <t>Charge Period End</t>
  </si>
  <si>
    <t>Charge Period Start</t>
  </si>
  <si>
    <t>Charge Recipient</t>
  </si>
  <si>
    <t>Credit</t>
  </si>
  <si>
    <t>Customer</t>
  </si>
  <si>
    <t>Customer Account Analysis Start Time</t>
  </si>
  <si>
    <t>Customer Account Being Charged</t>
  </si>
  <si>
    <t>Customer Percent</t>
  </si>
  <si>
    <t>Customer Ratio Share</t>
  </si>
  <si>
    <t>Customer Schedule 26-A Charge (Adjustment)</t>
  </si>
  <si>
    <t>Customer Total / Incremental MVP Charge</t>
  </si>
  <si>
    <t>Directive ID</t>
  </si>
  <si>
    <t>Discount Rate</t>
  </si>
  <si>
    <t>EES</t>
  </si>
  <si>
    <t>Effective Billing Date</t>
  </si>
  <si>
    <t>Effective Time</t>
  </si>
  <si>
    <t>Ellendale to Big Stone South</t>
  </si>
  <si>
    <t>Entity Receiving SCH23 FERC Credit</t>
  </si>
  <si>
    <t>Entity Receiving Schedule 10 FERC Credit</t>
  </si>
  <si>
    <t>Entity Receiving Schedule 35 FERC Credit</t>
  </si>
  <si>
    <t>G</t>
  </si>
  <si>
    <t>GENERIC.NITS</t>
  </si>
  <si>
    <t>GRE</t>
  </si>
  <si>
    <t>ITC</t>
  </si>
  <si>
    <t>ITCM</t>
  </si>
  <si>
    <t>Incremental MVP Charge Amount</t>
  </si>
  <si>
    <t>Increments</t>
  </si>
  <si>
    <t>Load Factor</t>
  </si>
  <si>
    <t>MDU</t>
  </si>
  <si>
    <t>METC</t>
  </si>
  <si>
    <t>MISO</t>
  </si>
  <si>
    <t>MNAEW less GFA Volume</t>
  </si>
  <si>
    <t>MNTHLY</t>
  </si>
  <si>
    <t>MRET</t>
  </si>
  <si>
    <t>MVP Annual Revenue Requirement</t>
  </si>
  <si>
    <t>MVP Annual Revenue Year Start</t>
  </si>
  <si>
    <t>MVP Approved Project Name</t>
  </si>
  <si>
    <t>MVP Monthly Revenue Requirement</t>
  </si>
  <si>
    <t>MVP Project Usage Rate This Billing</t>
  </si>
  <si>
    <t>MWH Res Capacity</t>
  </si>
  <si>
    <t>Meter Read Date</t>
  </si>
  <si>
    <t>Meter Start Value</t>
  </si>
  <si>
    <t>Meter Stop Value</t>
  </si>
  <si>
    <t>Meter Units</t>
  </si>
  <si>
    <t>Michigan Thumb Wind Zone</t>
  </si>
  <si>
    <t>Monthly Net Actual Energy Withdrawal (MNAEW) Volume This Billing</t>
  </si>
  <si>
    <t xml:space="preserve">N LaCrosse-N Madison-Cardinal-Spring Green </t>
  </si>
  <si>
    <t>NIPS</t>
  </si>
  <si>
    <t>NL1060</t>
  </si>
  <si>
    <t>NL1061</t>
  </si>
  <si>
    <t>NL1062</t>
  </si>
  <si>
    <t>NL1063</t>
  </si>
  <si>
    <t>NL1064</t>
  </si>
  <si>
    <t>NL1314</t>
  </si>
  <si>
    <t>NO</t>
  </si>
  <si>
    <t>NSP</t>
  </si>
  <si>
    <t>Net Meter Value</t>
  </si>
  <si>
    <t>Network Load</t>
  </si>
  <si>
    <t>New Pawnee to PANA 345kV line</t>
  </si>
  <si>
    <t>OTP</t>
  </si>
  <si>
    <t>OU</t>
  </si>
  <si>
    <t>P2P Reserved Capacity</t>
  </si>
  <si>
    <t>POD</t>
  </si>
  <si>
    <t>POR</t>
  </si>
  <si>
    <t>Palmyra-Quincy-Meredosia-Ipava &amp; Meredosia</t>
  </si>
  <si>
    <t xml:space="preserve">Pana-Mt. Zion-Kansas-Sugar Creek 345 kV line </t>
  </si>
  <si>
    <t>Pass Through Charge</t>
  </si>
  <si>
    <t>Passing Entity</t>
  </si>
  <si>
    <t>Peak Hour</t>
  </si>
  <si>
    <t>Peak Value</t>
  </si>
  <si>
    <t>Penalty Charge</t>
  </si>
  <si>
    <t>Penalty Dollar Amount</t>
  </si>
  <si>
    <t>Pleasant Prairie-Zion Energy Center 345 kV line</t>
  </si>
  <si>
    <t>Price ($/quantity)</t>
  </si>
  <si>
    <t>Priority</t>
  </si>
  <si>
    <t>Pro Rata Share of Total Collected Charge</t>
  </si>
  <si>
    <t>Product</t>
  </si>
  <si>
    <t>Product Rate</t>
  </si>
  <si>
    <t>Profile Rate</t>
  </si>
  <si>
    <t>Profile Start</t>
  </si>
  <si>
    <t>Profile Stop</t>
  </si>
  <si>
    <t>Project Monthly Usage Rate</t>
  </si>
  <si>
    <t>Provider</t>
  </si>
  <si>
    <t>Quantity of Service Taken</t>
  </si>
  <si>
    <t>REDIRECT</t>
  </si>
  <si>
    <t>RENEWAL</t>
  </si>
  <si>
    <t>Rate</t>
  </si>
  <si>
    <t>Record Recipient</t>
  </si>
  <si>
    <t>Related AREF</t>
  </si>
  <si>
    <t>Reserved Capacity</t>
  </si>
  <si>
    <t>Reynolds to E. Winnamac to Burr Oak to Hiple</t>
  </si>
  <si>
    <t>Reynolds to Greentown 765 kV line</t>
  </si>
  <si>
    <t>Rolling Total</t>
  </si>
  <si>
    <t xml:space="preserve">SCH1 Charge </t>
  </si>
  <si>
    <t>SCH1 Rate</t>
  </si>
  <si>
    <t>SCH10 Demand Charge</t>
  </si>
  <si>
    <t>SCH10 Demand Rate</t>
  </si>
  <si>
    <t>SCH10 Energy Charge</t>
  </si>
  <si>
    <t>SCH10 Energy Rate</t>
  </si>
  <si>
    <t>SCH10 FERC Rate</t>
  </si>
  <si>
    <t>SCH2 Charge</t>
  </si>
  <si>
    <t>SCH23 Demand Charge</t>
  </si>
  <si>
    <t>SCH23 Energy Charge</t>
  </si>
  <si>
    <t>SCH23 FERC Charge</t>
  </si>
  <si>
    <t>SCH23 FERC Credit</t>
  </si>
  <si>
    <t>SCH26 Charge</t>
  </si>
  <si>
    <t>SCH26 Rate</t>
  </si>
  <si>
    <t>SCH26 TLR Credit</t>
  </si>
  <si>
    <t>SCH3 Charge</t>
  </si>
  <si>
    <t>SCH3 Rate</t>
  </si>
  <si>
    <t>SCH33 Charge</t>
  </si>
  <si>
    <t>SCH33 Rate</t>
  </si>
  <si>
    <t>SCH34 Charge</t>
  </si>
  <si>
    <t>SCH35 Demand Charge</t>
  </si>
  <si>
    <t>SCH35 Energy Charge</t>
  </si>
  <si>
    <t>SCH36 Charge</t>
  </si>
  <si>
    <t>SCH37 Charge</t>
  </si>
  <si>
    <t>SCH38 Charge</t>
  </si>
  <si>
    <t>SCH40 Charge</t>
  </si>
  <si>
    <t>SCH41 Charge</t>
  </si>
  <si>
    <t>SCH41 Rate</t>
  </si>
  <si>
    <t>SCH42-A Charge</t>
  </si>
  <si>
    <t>SCH42-A Rate</t>
  </si>
  <si>
    <t>SCH42-B Charge</t>
  </si>
  <si>
    <t>SCH42-B Rate</t>
  </si>
  <si>
    <t>SCH45 Charge</t>
  </si>
  <si>
    <t>SCH45 Rate</t>
  </si>
  <si>
    <t>SCH45 TLR Credit</t>
  </si>
  <si>
    <t>SCH5 Charge</t>
  </si>
  <si>
    <t>SCH5 Rate</t>
  </si>
  <si>
    <t>SCH6 Charge</t>
  </si>
  <si>
    <t>SCH6 Rate</t>
  </si>
  <si>
    <t>SOCO</t>
  </si>
  <si>
    <t>START</t>
  </si>
  <si>
    <t>STOP</t>
  </si>
  <si>
    <t>Sch2 Rate</t>
  </si>
  <si>
    <t>Sched 1 Charge</t>
  </si>
  <si>
    <t>Sched 10 Charge</t>
  </si>
  <si>
    <t>Sched 2 Charge</t>
  </si>
  <si>
    <t>Sched 3 Charge</t>
  </si>
  <si>
    <t>Sched 5 Charge</t>
  </si>
  <si>
    <t>Sched 6 Charge</t>
  </si>
  <si>
    <t>Schedule</t>
  </si>
  <si>
    <t>Schedule 10 FERC Charge</t>
  </si>
  <si>
    <t>Schedule 10 FERC Credit</t>
  </si>
  <si>
    <t>Schedule 10 FERC Rate</t>
  </si>
  <si>
    <t>Schedule 10-FERC Charge</t>
  </si>
  <si>
    <t>Schedule 10-FERC Credit</t>
  </si>
  <si>
    <t>Schedule 19 Charge</t>
  </si>
  <si>
    <t>Schedule 21 Charge</t>
  </si>
  <si>
    <t>Schedule 22 Charge</t>
  </si>
  <si>
    <t>Schedule 23 Charge</t>
  </si>
  <si>
    <t>Schedule 23-FERC Charge</t>
  </si>
  <si>
    <t>Schedule 23-FERC Credit</t>
  </si>
  <si>
    <t>Schedule 26 Charge</t>
  </si>
  <si>
    <t>Schedule 26 TLR Credit</t>
  </si>
  <si>
    <t>Schedule 26-A</t>
  </si>
  <si>
    <t>Schedule 33 Charge</t>
  </si>
  <si>
    <t>Schedule 34 Charge</t>
  </si>
  <si>
    <t>Schedule 35 Charge</t>
  </si>
  <si>
    <t>Schedule 35 FERC Charge</t>
  </si>
  <si>
    <t>Schedule 35 FERC Credit</t>
  </si>
  <si>
    <t>Schedule 36 Charge</t>
  </si>
  <si>
    <t>Schedule 37 Charge</t>
  </si>
  <si>
    <t>Schedule 38 Charge</t>
  </si>
  <si>
    <t>Schedule 40 Charge</t>
  </si>
  <si>
    <t>Schedule 41 Charge</t>
  </si>
  <si>
    <t>Schedule 42-A Charge</t>
  </si>
  <si>
    <t>Schedule 42-B Charge</t>
  </si>
  <si>
    <t>Schedule 45 Charge</t>
  </si>
  <si>
    <t>Schedule 45 TLR Credit</t>
  </si>
  <si>
    <t>Schedule18 Charge</t>
  </si>
  <si>
    <t>Service Name</t>
  </si>
  <si>
    <t>Service Start Date</t>
  </si>
  <si>
    <t>Service Stop Date</t>
  </si>
  <si>
    <t>Sidney to Rising 345 kV line</t>
  </si>
  <si>
    <t>Sink</t>
  </si>
  <si>
    <t>Source</t>
  </si>
  <si>
    <t>Start</t>
  </si>
  <si>
    <t>Status</t>
  </si>
  <si>
    <t>Stop</t>
  </si>
  <si>
    <t>TLR Called</t>
  </si>
  <si>
    <t>TLR Credit</t>
  </si>
  <si>
    <t>TO Project Owner</t>
  </si>
  <si>
    <t>TO Schedule 26-A Charge (Adjustment)</t>
  </si>
  <si>
    <t>TSR Request Type</t>
  </si>
  <si>
    <t>TVA</t>
  </si>
  <si>
    <t>Tag Name</t>
  </si>
  <si>
    <t>Tax on Service Taken</t>
  </si>
  <si>
    <t>Timezone</t>
  </si>
  <si>
    <t>Total Customer MWH</t>
  </si>
  <si>
    <t>Total Grandfathered Volume This Billing</t>
  </si>
  <si>
    <t>Total Incremental Collected Charge</t>
  </si>
  <si>
    <t>Total MWH</t>
  </si>
  <si>
    <t>Total Month Net Actual Energy Withdrawal (MNAEW) Volume</t>
  </si>
  <si>
    <t>Total SCH10 Charge</t>
  </si>
  <si>
    <t>Total SCH23 Charge</t>
  </si>
  <si>
    <t>Total SCH35 Charge</t>
  </si>
  <si>
    <t>Trans Type</t>
  </si>
  <si>
    <t>Transaction ID</t>
  </si>
  <si>
    <t>Transaction Type</t>
  </si>
  <si>
    <t>Transmission Charge</t>
  </si>
  <si>
    <t>Units of Quantity</t>
  </si>
  <si>
    <t>Value of Pass Through</t>
  </si>
  <si>
    <t>WN</t>
  </si>
  <si>
    <t>Winco-Lime Creek-Emery-Blackhawk-Hazelton</t>
  </si>
  <si>
    <t>YRLY</t>
  </si>
  <si>
    <t>Schedule 26-A (Revenue Adj.)</t>
  </si>
  <si>
    <t>Open Invoice Status Report</t>
  </si>
  <si>
    <t>Difference</t>
  </si>
  <si>
    <t>Total 26-A Charge(Adjustment)</t>
  </si>
  <si>
    <t>c = (a) +(b)</t>
  </si>
  <si>
    <t>Total BREC Charges:</t>
  </si>
  <si>
    <t>Total Century Transmission Charges:</t>
  </si>
  <si>
    <t>MNAEW Volume This Billing</t>
  </si>
  <si>
    <t>Schedule 26-A Century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</si>
</sst>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;"/>
    <numFmt numFmtId="165" formatCode="#,##0.0000;[Red]\-#,##0.0000;"/>
    <numFmt numFmtId="166" formatCode="mm/dd/yyyy\ hh:mm:ss"/>
    <numFmt numFmtId="167" formatCode="#0.000000000000000%"/>
    <numFmt numFmtId="168" formatCode="m/d/yyyy\ h:mm\ AM/PM"/>
    <numFmt numFmtId="169" formatCode="#,##0.00;[Red]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3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1" xfId="0" applyNumberFormat="1" applyBorder="1" applyAlignment="1">
      <alignment/>
    </xf>
    <xf numFmtId="44" fontId="0" fillId="0" borderId="0" xfId="44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M13"/>
  <sheetViews>
    <sheetView workbookViewId="0" topLeftCell="O1">
      <selection activeCell="D8" sqref="D8:W8"/>
    </sheetView>
  </sheetViews>
  <sheetFormatPr defaultColWidth="9.140625" defaultRowHeight="12.75"/>
  <cols>
    <col min="1" max="1" width="9.00390625" style="0" bestFit="1" customWidth="1"/>
    <col min="2" max="2" width="15.57421875" style="0" bestFit="1" customWidth="1"/>
    <col min="3" max="3" width="16.57421875" style="0" bestFit="1" customWidth="1"/>
    <col min="4" max="4" width="18.7109375" style="0" bestFit="1" customWidth="1"/>
    <col min="5" max="9" width="14.421875" style="0" bestFit="1" customWidth="1"/>
    <col min="10" max="10" width="15.421875" style="0" bestFit="1" customWidth="1"/>
    <col min="11" max="11" width="19.140625" style="0" bestFit="1" customWidth="1"/>
    <col min="12" max="12" width="9.7109375" style="0" bestFit="1" customWidth="1"/>
    <col min="13" max="13" width="13.8515625" style="0" bestFit="1" customWidth="1"/>
    <col min="14" max="14" width="18.57421875" style="0" bestFit="1" customWidth="1"/>
    <col min="15" max="15" width="17.421875" style="0" bestFit="1" customWidth="1"/>
    <col min="16" max="20" width="18.00390625" style="0" bestFit="1" customWidth="1"/>
    <col min="21" max="21" width="20.8515625" style="0" bestFit="1" customWidth="1"/>
    <col min="22" max="22" width="18.00390625" style="0" bestFit="1" customWidth="1"/>
    <col min="23" max="23" width="23.7109375" style="0" bestFit="1" customWidth="1"/>
    <col min="24" max="24" width="22.7109375" style="0" bestFit="1" customWidth="1"/>
    <col min="25" max="25" width="23.7109375" style="0" bestFit="1" customWidth="1"/>
    <col min="26" max="26" width="22.7109375" style="0" bestFit="1" customWidth="1"/>
    <col min="27" max="33" width="18.00390625" style="0" bestFit="1" customWidth="1"/>
    <col min="34" max="35" width="19.8515625" style="0" bestFit="1" customWidth="1"/>
    <col min="36" max="36" width="18.00390625" style="0" bestFit="1" customWidth="1"/>
    <col min="37" max="37" width="20.8515625" style="0" bestFit="1" customWidth="1"/>
    <col min="38" max="38" width="40.28125" style="0" bestFit="1" customWidth="1"/>
    <col min="39" max="39" width="34.57421875" style="0" bestFit="1" customWidth="1"/>
  </cols>
  <sheetData>
    <row r="1" spans="1:39" ht="12.75">
      <c r="A1" s="1" t="s">
        <v>19</v>
      </c>
      <c r="B1" s="1" t="s">
        <v>219</v>
      </c>
      <c r="C1" s="1" t="s">
        <v>132</v>
      </c>
      <c r="D1" s="1" t="s">
        <v>244</v>
      </c>
      <c r="E1" s="1" t="s">
        <v>179</v>
      </c>
      <c r="F1" s="1" t="s">
        <v>181</v>
      </c>
      <c r="G1" s="1" t="s">
        <v>182</v>
      </c>
      <c r="H1" s="1" t="s">
        <v>183</v>
      </c>
      <c r="I1" s="1" t="s">
        <v>184</v>
      </c>
      <c r="J1" s="1" t="s">
        <v>180</v>
      </c>
      <c r="K1" s="1" t="s">
        <v>109</v>
      </c>
      <c r="L1" s="1" t="s">
        <v>225</v>
      </c>
      <c r="M1" s="1" t="s">
        <v>113</v>
      </c>
      <c r="N1" s="1" t="s">
        <v>21</v>
      </c>
      <c r="O1" s="1" t="s">
        <v>214</v>
      </c>
      <c r="P1" s="1" t="s">
        <v>191</v>
      </c>
      <c r="Q1" s="1" t="s">
        <v>192</v>
      </c>
      <c r="R1" s="1" t="s">
        <v>193</v>
      </c>
      <c r="S1" s="1" t="s">
        <v>194</v>
      </c>
      <c r="T1" s="1" t="s">
        <v>197</v>
      </c>
      <c r="U1" s="1" t="s">
        <v>198</v>
      </c>
      <c r="V1" s="1" t="s">
        <v>200</v>
      </c>
      <c r="W1" s="1" t="s">
        <v>189</v>
      </c>
      <c r="X1" s="1" t="s">
        <v>190</v>
      </c>
      <c r="Y1" s="1" t="s">
        <v>195</v>
      </c>
      <c r="Z1" s="1" t="s">
        <v>196</v>
      </c>
      <c r="AA1" s="1" t="s">
        <v>201</v>
      </c>
      <c r="AB1" s="1" t="s">
        <v>202</v>
      </c>
      <c r="AC1" s="1" t="s">
        <v>205</v>
      </c>
      <c r="AD1" s="1" t="s">
        <v>206</v>
      </c>
      <c r="AE1" s="1" t="s">
        <v>207</v>
      </c>
      <c r="AF1" s="1" t="s">
        <v>208</v>
      </c>
      <c r="AG1" s="1" t="s">
        <v>209</v>
      </c>
      <c r="AH1" s="1" t="s">
        <v>210</v>
      </c>
      <c r="AI1" s="1" t="s">
        <v>211</v>
      </c>
      <c r="AJ1" s="1" t="s">
        <v>212</v>
      </c>
      <c r="AK1" s="1" t="s">
        <v>213</v>
      </c>
      <c r="AL1" s="1" t="s">
        <v>52</v>
      </c>
      <c r="AM1" s="1" t="s">
        <v>227</v>
      </c>
    </row>
    <row r="2" spans="1:39" ht="12.75">
      <c r="A2" s="1" t="s">
        <v>15</v>
      </c>
      <c r="B2" s="1" t="s">
        <v>175</v>
      </c>
      <c r="C2" s="2">
        <v>51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4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</row>
    <row r="3" spans="1:39" ht="12.75">
      <c r="A3" s="1" t="s">
        <v>16</v>
      </c>
      <c r="B3" s="1" t="s">
        <v>175</v>
      </c>
      <c r="C3" s="2">
        <v>51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4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</row>
    <row r="4" spans="1:39" ht="12.75">
      <c r="A4" s="1" t="s">
        <v>17</v>
      </c>
      <c r="B4" s="1" t="s">
        <v>175</v>
      </c>
      <c r="C4" s="2">
        <v>51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4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</row>
    <row r="5" spans="1:39" ht="12.75">
      <c r="A5" s="1" t="s">
        <v>18</v>
      </c>
      <c r="B5" s="1" t="s">
        <v>175</v>
      </c>
      <c r="C5" s="2">
        <v>51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4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</row>
    <row r="6" spans="1:39" ht="12.75">
      <c r="A6" s="1" t="s">
        <v>91</v>
      </c>
      <c r="B6" s="1" t="s">
        <v>26</v>
      </c>
      <c r="C6" s="2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33126.6</v>
      </c>
      <c r="K6" s="3">
        <v>0</v>
      </c>
      <c r="L6" s="4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342.63</v>
      </c>
      <c r="U6" s="3">
        <v>0</v>
      </c>
      <c r="V6" s="3">
        <v>0</v>
      </c>
      <c r="W6" s="3">
        <v>13209.99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</row>
    <row r="7" spans="1:39" ht="12.75">
      <c r="A7" s="1" t="s">
        <v>92</v>
      </c>
      <c r="B7" s="1" t="s">
        <v>26</v>
      </c>
      <c r="C7" s="2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38324.88</v>
      </c>
      <c r="K7" s="3">
        <v>0</v>
      </c>
      <c r="L7" s="4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17750.93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</row>
    <row r="8" spans="1:39" ht="12.75">
      <c r="A8" s="1" t="s">
        <v>96</v>
      </c>
      <c r="B8" s="1" t="s">
        <v>27</v>
      </c>
      <c r="C8" s="2">
        <v>491</v>
      </c>
      <c r="D8" s="3">
        <v>628946.44</v>
      </c>
      <c r="E8" s="3">
        <v>85959.43</v>
      </c>
      <c r="F8" s="3">
        <v>56470.14</v>
      </c>
      <c r="G8" s="3">
        <v>0</v>
      </c>
      <c r="H8" s="3">
        <v>0</v>
      </c>
      <c r="I8" s="3">
        <v>0</v>
      </c>
      <c r="J8" s="3">
        <v>39631.56</v>
      </c>
      <c r="K8" s="3">
        <v>0</v>
      </c>
      <c r="L8" s="4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434.6</v>
      </c>
      <c r="U8" s="3">
        <v>0</v>
      </c>
      <c r="V8" s="3">
        <v>0</v>
      </c>
      <c r="W8" s="3">
        <v>16755.02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</row>
    <row r="9" spans="1:39" ht="12.75">
      <c r="A9" s="1" t="s">
        <v>93</v>
      </c>
      <c r="B9" s="1" t="s">
        <v>1</v>
      </c>
      <c r="C9" s="2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4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4947.95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2182.74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</row>
    <row r="10" spans="1:39" ht="12.75">
      <c r="A10" s="1" t="s">
        <v>94</v>
      </c>
      <c r="B10" s="1" t="s">
        <v>1</v>
      </c>
      <c r="C10" s="2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4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362.22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134.16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</row>
    <row r="11" spans="1:39" ht="12.75">
      <c r="A11" s="1" t="s">
        <v>95</v>
      </c>
      <c r="B11" s="1" t="s">
        <v>1</v>
      </c>
      <c r="C11" s="2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4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3254.43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1568.69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</row>
    <row r="13" spans="3:38" ht="12.75">
      <c r="C13" s="1" t="s">
        <v>199</v>
      </c>
      <c r="AL13" s="3">
        <v>97047.85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bestFit="1" customWidth="1"/>
    <col min="2" max="2" width="10.28125" style="0" bestFit="1" customWidth="1"/>
    <col min="3" max="3" width="9.421875" style="0" bestFit="1" customWidth="1"/>
    <col min="4" max="4" width="6.8515625" style="0" bestFit="1" customWidth="1"/>
    <col min="5" max="5" width="12.421875" style="0" bestFit="1" customWidth="1"/>
    <col min="6" max="6" width="6.421875" style="0" bestFit="1" customWidth="1"/>
    <col min="7" max="7" width="4.8515625" style="0" bestFit="1" customWidth="1"/>
    <col min="8" max="8" width="11.7109375" style="0" bestFit="1" customWidth="1"/>
    <col min="9" max="9" width="5.8515625" style="0" bestFit="1" customWidth="1"/>
    <col min="10" max="10" width="7.57421875" style="0" bestFit="1" customWidth="1"/>
  </cols>
  <sheetData>
    <row r="1" spans="1:10" ht="12.75">
      <c r="A1" t="s">
        <v>19</v>
      </c>
      <c r="B1" t="s">
        <v>54</v>
      </c>
      <c r="C1" t="s">
        <v>230</v>
      </c>
      <c r="D1" t="s">
        <v>117</v>
      </c>
      <c r="E1" t="s">
        <v>58</v>
      </c>
      <c r="F1" t="s">
        <v>222</v>
      </c>
      <c r="G1" t="s">
        <v>129</v>
      </c>
      <c r="H1" t="s">
        <v>39</v>
      </c>
      <c r="I1" t="s">
        <v>46</v>
      </c>
      <c r="J1" t="s">
        <v>125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4"/>
  <sheetViews>
    <sheetView workbookViewId="0" topLeftCell="A1">
      <selection activeCell="J20" sqref="J20"/>
    </sheetView>
  </sheetViews>
  <sheetFormatPr defaultColWidth="9.140625" defaultRowHeight="12.75"/>
  <cols>
    <col min="1" max="1" width="7.28125" style="0" bestFit="1" customWidth="1"/>
    <col min="2" max="2" width="8.7109375" style="0" bestFit="1" customWidth="1"/>
    <col min="3" max="4" width="18.140625" style="0" bestFit="1" customWidth="1"/>
    <col min="5" max="5" width="7.421875" style="0" bestFit="1" customWidth="1"/>
    <col min="6" max="6" width="5.00390625" style="0" bestFit="1" customWidth="1"/>
    <col min="7" max="7" width="6.140625" style="0" bestFit="1" customWidth="1"/>
    <col min="8" max="8" width="16.57421875" style="0" bestFit="1" customWidth="1"/>
    <col min="9" max="9" width="13.140625" style="0" bestFit="1" customWidth="1"/>
    <col min="10" max="10" width="18.140625" style="0" bestFit="1" customWidth="1"/>
    <col min="11" max="11" width="19.57421875" style="0" bestFit="1" customWidth="1"/>
    <col min="12" max="12" width="12.28125" style="0" bestFit="1" customWidth="1"/>
    <col min="13" max="13" width="20.8515625" style="0" bestFit="1" customWidth="1"/>
    <col min="14" max="14" width="10.140625" style="0" bestFit="1" customWidth="1"/>
    <col min="15" max="15" width="19.00390625" style="0" bestFit="1" customWidth="1"/>
    <col min="16" max="16" width="21.00390625" style="0" bestFit="1" customWidth="1"/>
    <col min="17" max="17" width="10.8515625" style="0" bestFit="1" customWidth="1"/>
    <col min="18" max="18" width="18.00390625" style="0" bestFit="1" customWidth="1"/>
    <col min="19" max="19" width="20.00390625" style="0" bestFit="1" customWidth="1"/>
    <col min="20" max="20" width="18.140625" style="0" bestFit="1" customWidth="1"/>
    <col min="21" max="21" width="11.140625" style="0" bestFit="1" customWidth="1"/>
    <col min="22" max="22" width="17.7109375" style="0" bestFit="1" customWidth="1"/>
    <col min="23" max="23" width="17.00390625" style="0" bestFit="1" customWidth="1"/>
    <col min="24" max="24" width="19.140625" style="0" bestFit="1" customWidth="1"/>
    <col min="25" max="25" width="18.140625" style="0" bestFit="1" customWidth="1"/>
    <col min="26" max="26" width="32.421875" style="0" bestFit="1" customWidth="1"/>
    <col min="27" max="27" width="10.140625" style="0" bestFit="1" customWidth="1"/>
    <col min="28" max="28" width="9.00390625" style="0" bestFit="1" customWidth="1"/>
    <col min="29" max="29" width="7.57421875" style="0" bestFit="1" customWidth="1"/>
  </cols>
  <sheetData>
    <row r="1" spans="1:29" ht="12.75">
      <c r="A1" t="s">
        <v>19</v>
      </c>
      <c r="B1" t="s">
        <v>185</v>
      </c>
      <c r="C1" t="s">
        <v>176</v>
      </c>
      <c r="D1" t="s">
        <v>177</v>
      </c>
      <c r="E1" t="s">
        <v>119</v>
      </c>
      <c r="F1" t="s">
        <v>106</v>
      </c>
      <c r="G1" t="s">
        <v>105</v>
      </c>
      <c r="H1" t="s">
        <v>132</v>
      </c>
      <c r="I1" t="s">
        <v>38</v>
      </c>
      <c r="J1" t="s">
        <v>37</v>
      </c>
      <c r="K1" t="s">
        <v>50</v>
      </c>
      <c r="L1" t="s">
        <v>100</v>
      </c>
      <c r="M1" t="s">
        <v>104</v>
      </c>
      <c r="N1" t="s">
        <v>69</v>
      </c>
      <c r="O1" t="s">
        <v>139</v>
      </c>
      <c r="P1" t="s">
        <v>144</v>
      </c>
      <c r="Q1" t="s">
        <v>70</v>
      </c>
      <c r="R1" t="s">
        <v>141</v>
      </c>
      <c r="S1" t="s">
        <v>145</v>
      </c>
      <c r="T1" t="s">
        <v>239</v>
      </c>
      <c r="U1" t="s">
        <v>135</v>
      </c>
      <c r="V1" t="s">
        <v>82</v>
      </c>
      <c r="W1" t="s">
        <v>142</v>
      </c>
      <c r="X1" t="s">
        <v>146</v>
      </c>
      <c r="Y1" t="s">
        <v>147</v>
      </c>
      <c r="Z1" t="s">
        <v>60</v>
      </c>
      <c r="AA1" t="s">
        <v>241</v>
      </c>
      <c r="AB1" t="s">
        <v>47</v>
      </c>
      <c r="AC1" t="s">
        <v>125</v>
      </c>
    </row>
    <row r="2" spans="1:29" ht="12.75">
      <c r="A2" s="1" t="s">
        <v>93</v>
      </c>
      <c r="B2" s="1" t="s">
        <v>63</v>
      </c>
      <c r="C2" s="5">
        <v>41579</v>
      </c>
      <c r="D2" s="5">
        <v>41609</v>
      </c>
      <c r="E2" s="1" t="s">
        <v>1</v>
      </c>
      <c r="F2" s="1" t="s">
        <v>1</v>
      </c>
      <c r="G2" s="1" t="s">
        <v>25</v>
      </c>
      <c r="H2" s="1">
        <v>0</v>
      </c>
      <c r="I2" s="1">
        <v>1512</v>
      </c>
      <c r="J2" s="5">
        <v>41605.833333333336</v>
      </c>
      <c r="K2" s="6">
        <v>0.0423</v>
      </c>
      <c r="L2" s="1">
        <v>63.9576</v>
      </c>
      <c r="M2" s="1">
        <v>0</v>
      </c>
      <c r="N2" s="1">
        <v>25.1</v>
      </c>
      <c r="O2" s="4">
        <v>0.0531</v>
      </c>
      <c r="P2" s="3">
        <v>2445.23</v>
      </c>
      <c r="Q2" s="4">
        <v>0.8136</v>
      </c>
      <c r="R2" s="4">
        <v>0.0668</v>
      </c>
      <c r="S2" s="3">
        <v>2502.72</v>
      </c>
      <c r="T2" s="3">
        <v>4947.95</v>
      </c>
      <c r="U2" s="3">
        <v>0</v>
      </c>
      <c r="V2" s="1">
        <v>46049.53</v>
      </c>
      <c r="W2" s="4">
        <v>0.0474</v>
      </c>
      <c r="X2" s="3">
        <v>2182.74</v>
      </c>
      <c r="Y2" s="1">
        <v>0</v>
      </c>
      <c r="Z2" s="1" t="s">
        <v>0</v>
      </c>
      <c r="AA2" s="1" t="s">
        <v>247</v>
      </c>
      <c r="AB2" s="1" t="s">
        <v>29</v>
      </c>
      <c r="AC2" s="1" t="s">
        <v>73</v>
      </c>
    </row>
    <row r="3" spans="1:29" ht="12.75">
      <c r="A3" s="1" t="s">
        <v>94</v>
      </c>
      <c r="B3" s="1" t="s">
        <v>63</v>
      </c>
      <c r="C3" s="5">
        <v>41579</v>
      </c>
      <c r="D3" s="5">
        <v>41609</v>
      </c>
      <c r="E3" s="1" t="s">
        <v>1</v>
      </c>
      <c r="F3" s="1" t="s">
        <v>1</v>
      </c>
      <c r="G3" s="1" t="s">
        <v>25</v>
      </c>
      <c r="H3" s="1">
        <v>0</v>
      </c>
      <c r="I3" s="1">
        <v>1512</v>
      </c>
      <c r="J3" s="5">
        <v>41605.833333333336</v>
      </c>
      <c r="K3" s="6">
        <v>0.0026</v>
      </c>
      <c r="L3" s="1">
        <v>3.9312</v>
      </c>
      <c r="M3" s="1">
        <v>0</v>
      </c>
      <c r="N3" s="1">
        <v>6.09</v>
      </c>
      <c r="O3" s="4">
        <v>0.0531</v>
      </c>
      <c r="P3" s="3">
        <v>150.3</v>
      </c>
      <c r="Q3" s="4">
        <v>1.1208</v>
      </c>
      <c r="R3" s="4">
        <v>0.0668</v>
      </c>
      <c r="S3" s="3">
        <v>211.92</v>
      </c>
      <c r="T3" s="3">
        <v>362.22</v>
      </c>
      <c r="U3" s="3">
        <v>0</v>
      </c>
      <c r="V3" s="1">
        <v>2830.51</v>
      </c>
      <c r="W3" s="4">
        <v>0.0474</v>
      </c>
      <c r="X3" s="3">
        <v>134.16</v>
      </c>
      <c r="Y3" s="1">
        <v>0</v>
      </c>
      <c r="Z3" s="1" t="s">
        <v>0</v>
      </c>
      <c r="AA3" s="1" t="s">
        <v>247</v>
      </c>
      <c r="AB3" s="1" t="s">
        <v>29</v>
      </c>
      <c r="AC3" s="1" t="s">
        <v>73</v>
      </c>
    </row>
    <row r="4" spans="1:29" ht="12.75">
      <c r="A4" s="1" t="s">
        <v>95</v>
      </c>
      <c r="B4" s="1" t="s">
        <v>63</v>
      </c>
      <c r="C4" s="5">
        <v>41579</v>
      </c>
      <c r="D4" s="5">
        <v>41609</v>
      </c>
      <c r="E4" s="1" t="s">
        <v>1</v>
      </c>
      <c r="F4" s="1" t="s">
        <v>1</v>
      </c>
      <c r="G4" s="1" t="s">
        <v>25</v>
      </c>
      <c r="H4" s="1">
        <v>0</v>
      </c>
      <c r="I4" s="1">
        <v>1512</v>
      </c>
      <c r="J4" s="5">
        <v>41605.833333333336</v>
      </c>
      <c r="K4" s="6">
        <v>0.0304</v>
      </c>
      <c r="L4" s="1">
        <v>45.9648</v>
      </c>
      <c r="M4" s="1">
        <v>0</v>
      </c>
      <c r="N4" s="1">
        <v>4.09</v>
      </c>
      <c r="O4" s="4">
        <v>0.0531</v>
      </c>
      <c r="P4" s="3">
        <v>1757.33</v>
      </c>
      <c r="Q4" s="4">
        <v>0.6772</v>
      </c>
      <c r="R4" s="4">
        <v>0.0668</v>
      </c>
      <c r="S4" s="3">
        <v>1497.1</v>
      </c>
      <c r="T4" s="3">
        <v>3254.43</v>
      </c>
      <c r="U4" s="3">
        <v>0</v>
      </c>
      <c r="V4" s="1">
        <v>33094.73</v>
      </c>
      <c r="W4" s="4">
        <v>0.0474</v>
      </c>
      <c r="X4" s="3">
        <v>1568.69</v>
      </c>
      <c r="Y4" s="1">
        <v>0</v>
      </c>
      <c r="Z4" s="1" t="s">
        <v>0</v>
      </c>
      <c r="AA4" s="1" t="s">
        <v>247</v>
      </c>
      <c r="AB4" s="1" t="s">
        <v>29</v>
      </c>
      <c r="AC4" s="1" t="s">
        <v>73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0" bestFit="1" customWidth="1"/>
    <col min="2" max="2" width="10.28125" style="0" bestFit="1" customWidth="1"/>
    <col min="3" max="3" width="19.8515625" style="0" bestFit="1" customWidth="1"/>
    <col min="4" max="4" width="13.421875" style="0" bestFit="1" customWidth="1"/>
    <col min="5" max="5" width="9.00390625" style="0" bestFit="1" customWidth="1"/>
  </cols>
  <sheetData>
    <row r="1" spans="1:5" ht="12.75">
      <c r="A1" t="s">
        <v>233</v>
      </c>
      <c r="B1" t="s">
        <v>236</v>
      </c>
      <c r="C1" t="s">
        <v>114</v>
      </c>
      <c r="D1" t="s">
        <v>155</v>
      </c>
      <c r="E1" t="s">
        <v>47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bestFit="1" customWidth="1"/>
    <col min="2" max="2" width="8.7109375" style="0" bestFit="1" customWidth="1"/>
    <col min="3" max="3" width="6.8515625" style="0" bestFit="1" customWidth="1"/>
    <col min="4" max="4" width="6.00390625" style="0" bestFit="1" customWidth="1"/>
    <col min="5" max="5" width="7.421875" style="0" bestFit="1" customWidth="1"/>
    <col min="6" max="7" width="5.00390625" style="0" bestFit="1" customWidth="1"/>
    <col min="8" max="8" width="16.57421875" style="0" bestFit="1" customWidth="1"/>
    <col min="9" max="9" width="13.140625" style="0" bestFit="1" customWidth="1"/>
    <col min="10" max="10" width="12.8515625" style="0" bestFit="1" customWidth="1"/>
    <col min="11" max="11" width="16.140625" style="0" bestFit="1" customWidth="1"/>
    <col min="12" max="12" width="12.28125" style="0" bestFit="1" customWidth="1"/>
    <col min="13" max="13" width="20.8515625" style="0" bestFit="1" customWidth="1"/>
    <col min="14" max="14" width="10.140625" style="0" bestFit="1" customWidth="1"/>
    <col min="15" max="15" width="19.00390625" style="0" bestFit="1" customWidth="1"/>
    <col min="16" max="16" width="21.00390625" style="0" bestFit="1" customWidth="1"/>
    <col min="17" max="17" width="10.8515625" style="0" bestFit="1" customWidth="1"/>
    <col min="18" max="18" width="18.00390625" style="0" bestFit="1" customWidth="1"/>
    <col min="19" max="19" width="20.00390625" style="0" bestFit="1" customWidth="1"/>
    <col min="20" max="20" width="18.140625" style="0" bestFit="1" customWidth="1"/>
    <col min="21" max="21" width="11.140625" style="0" bestFit="1" customWidth="1"/>
    <col min="22" max="22" width="17.7109375" style="0" bestFit="1" customWidth="1"/>
    <col min="23" max="23" width="21.7109375" style="0" bestFit="1" customWidth="1"/>
    <col min="24" max="24" width="23.7109375" style="0" bestFit="1" customWidth="1"/>
    <col min="25" max="25" width="22.7109375" style="0" bestFit="1" customWidth="1"/>
    <col min="26" max="26" width="37.00390625" style="0" bestFit="1" customWidth="1"/>
    <col min="27" max="27" width="10.140625" style="0" bestFit="1" customWidth="1"/>
    <col min="28" max="28" width="9.00390625" style="0" bestFit="1" customWidth="1"/>
    <col min="29" max="29" width="7.57421875" style="0" bestFit="1" customWidth="1"/>
  </cols>
  <sheetData>
    <row r="1" spans="1:29" ht="12.75">
      <c r="A1" t="s">
        <v>19</v>
      </c>
      <c r="B1" t="s">
        <v>185</v>
      </c>
      <c r="C1" t="s">
        <v>176</v>
      </c>
      <c r="D1" t="s">
        <v>177</v>
      </c>
      <c r="E1" t="s">
        <v>119</v>
      </c>
      <c r="F1" t="s">
        <v>106</v>
      </c>
      <c r="G1" t="s">
        <v>105</v>
      </c>
      <c r="H1" t="s">
        <v>132</v>
      </c>
      <c r="I1" t="s">
        <v>38</v>
      </c>
      <c r="J1" t="s">
        <v>37</v>
      </c>
      <c r="K1" t="s">
        <v>50</v>
      </c>
      <c r="L1" t="s">
        <v>100</v>
      </c>
      <c r="M1" t="s">
        <v>104</v>
      </c>
      <c r="N1" t="s">
        <v>69</v>
      </c>
      <c r="O1" t="s">
        <v>139</v>
      </c>
      <c r="P1" t="s">
        <v>156</v>
      </c>
      <c r="Q1" t="s">
        <v>70</v>
      </c>
      <c r="R1" t="s">
        <v>141</v>
      </c>
      <c r="S1" t="s">
        <v>157</v>
      </c>
      <c r="T1" t="s">
        <v>240</v>
      </c>
      <c r="U1" t="s">
        <v>135</v>
      </c>
      <c r="V1" t="s">
        <v>82</v>
      </c>
      <c r="W1" t="s">
        <v>188</v>
      </c>
      <c r="X1" t="s">
        <v>203</v>
      </c>
      <c r="Y1" t="s">
        <v>204</v>
      </c>
      <c r="Z1" t="s">
        <v>62</v>
      </c>
      <c r="AA1" t="s">
        <v>241</v>
      </c>
      <c r="AB1" t="s">
        <v>47</v>
      </c>
      <c r="AC1" t="s">
        <v>125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2" width="5.00390625" style="0" bestFit="1" customWidth="1"/>
    <col min="3" max="3" width="4.8515625" style="0" bestFit="1" customWidth="1"/>
    <col min="4" max="4" width="13.421875" style="0" bestFit="1" customWidth="1"/>
    <col min="5" max="5" width="9.00390625" style="0" bestFit="1" customWidth="1"/>
    <col min="6" max="6" width="7.57421875" style="0" bestFit="1" customWidth="1"/>
  </cols>
  <sheetData>
    <row r="1" spans="1:6" ht="12.75">
      <c r="A1" t="s">
        <v>110</v>
      </c>
      <c r="B1" t="s">
        <v>221</v>
      </c>
      <c r="C1" t="s">
        <v>223</v>
      </c>
      <c r="D1" t="s">
        <v>158</v>
      </c>
      <c r="E1" t="s">
        <v>47</v>
      </c>
      <c r="F1" t="s">
        <v>125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4.8515625" style="0" bestFit="1" customWidth="1"/>
    <col min="3" max="3" width="13.421875" style="0" bestFit="1" customWidth="1"/>
    <col min="4" max="4" width="9.00390625" style="0" bestFit="1" customWidth="1"/>
    <col min="5" max="5" width="7.57421875" style="0" bestFit="1" customWidth="1"/>
  </cols>
  <sheetData>
    <row r="1" spans="1:5" ht="12.75">
      <c r="A1" t="s">
        <v>221</v>
      </c>
      <c r="B1" t="s">
        <v>223</v>
      </c>
      <c r="C1" t="s">
        <v>159</v>
      </c>
      <c r="D1" t="s">
        <v>47</v>
      </c>
      <c r="E1" t="s">
        <v>125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4.8515625" style="0" bestFit="1" customWidth="1"/>
    <col min="3" max="3" width="13.421875" style="0" bestFit="1" customWidth="1"/>
    <col min="4" max="4" width="9.00390625" style="0" bestFit="1" customWidth="1"/>
    <col min="5" max="5" width="7.57421875" style="0" bestFit="1" customWidth="1"/>
  </cols>
  <sheetData>
    <row r="1" spans="1:5" ht="12.75">
      <c r="A1" t="s">
        <v>221</v>
      </c>
      <c r="B1" t="s">
        <v>223</v>
      </c>
      <c r="C1" t="s">
        <v>160</v>
      </c>
      <c r="D1" t="s">
        <v>47</v>
      </c>
      <c r="E1" t="s">
        <v>125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2" width="5.00390625" style="0" bestFit="1" customWidth="1"/>
    <col min="3" max="3" width="4.8515625" style="0" bestFit="1" customWidth="1"/>
    <col min="4" max="4" width="13.421875" style="0" bestFit="1" customWidth="1"/>
    <col min="5" max="5" width="9.00390625" style="0" bestFit="1" customWidth="1"/>
    <col min="6" max="6" width="7.57421875" style="0" bestFit="1" customWidth="1"/>
  </cols>
  <sheetData>
    <row r="1" spans="1:6" ht="12.75">
      <c r="A1" t="s">
        <v>110</v>
      </c>
      <c r="B1" t="s">
        <v>221</v>
      </c>
      <c r="C1" t="s">
        <v>223</v>
      </c>
      <c r="D1" t="s">
        <v>161</v>
      </c>
      <c r="E1" t="s">
        <v>47</v>
      </c>
      <c r="F1" t="s">
        <v>125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"/>
  <sheetViews>
    <sheetView workbookViewId="0" topLeftCell="E1">
      <selection activeCell="H21" sqref="H21"/>
    </sheetView>
  </sheetViews>
  <sheetFormatPr defaultColWidth="9.140625" defaultRowHeight="12.75"/>
  <cols>
    <col min="1" max="1" width="18.140625" style="0" bestFit="1" customWidth="1"/>
    <col min="2" max="2" width="13.140625" style="0" bestFit="1" customWidth="1"/>
    <col min="3" max="3" width="15.8515625" style="0" bestFit="1" customWidth="1"/>
    <col min="4" max="4" width="41.7109375" style="0" bestFit="1" customWidth="1"/>
    <col min="5" max="5" width="60.140625" style="0" bestFit="1" customWidth="1"/>
    <col min="6" max="6" width="32.140625" style="0" bestFit="1" customWidth="1"/>
    <col min="7" max="7" width="34.421875" style="0" bestFit="1" customWidth="1"/>
    <col min="8" max="8" width="36.8515625" style="0" bestFit="1" customWidth="1"/>
    <col min="9" max="9" width="9.00390625" style="0" bestFit="1" customWidth="1"/>
    <col min="10" max="10" width="7.57421875" style="0" bestFit="1" customWidth="1"/>
  </cols>
  <sheetData>
    <row r="1" spans="1:10" ht="12.75">
      <c r="A1" t="s">
        <v>33</v>
      </c>
      <c r="B1" t="s">
        <v>34</v>
      </c>
      <c r="C1" t="s">
        <v>226</v>
      </c>
      <c r="D1" t="s">
        <v>79</v>
      </c>
      <c r="E1" t="s">
        <v>88</v>
      </c>
      <c r="F1" t="s">
        <v>81</v>
      </c>
      <c r="G1" t="s">
        <v>234</v>
      </c>
      <c r="H1" t="s">
        <v>53</v>
      </c>
      <c r="I1" t="s">
        <v>47</v>
      </c>
      <c r="J1" t="s">
        <v>125</v>
      </c>
    </row>
    <row r="2" spans="1:10" ht="12.75">
      <c r="A2" s="5">
        <v>41579</v>
      </c>
      <c r="B2" s="1">
        <v>0</v>
      </c>
      <c r="C2" s="1" t="s">
        <v>76</v>
      </c>
      <c r="D2" s="1" t="s">
        <v>35</v>
      </c>
      <c r="E2" s="1">
        <v>721220.2</v>
      </c>
      <c r="F2" s="1">
        <v>0.00420614</v>
      </c>
      <c r="G2" s="1">
        <v>292905.749</v>
      </c>
      <c r="H2" s="3">
        <v>1801.55</v>
      </c>
      <c r="I2" s="1" t="s">
        <v>29</v>
      </c>
      <c r="J2" s="1" t="s">
        <v>73</v>
      </c>
    </row>
    <row r="3" spans="1:10" ht="12.75">
      <c r="A3" s="5">
        <v>41579</v>
      </c>
      <c r="B3" s="1">
        <v>0</v>
      </c>
      <c r="C3" s="1" t="s">
        <v>102</v>
      </c>
      <c r="D3" s="1" t="s">
        <v>35</v>
      </c>
      <c r="E3" s="1">
        <v>721220.2</v>
      </c>
      <c r="F3" s="1">
        <v>0.00501296</v>
      </c>
      <c r="G3" s="1">
        <v>292905.749</v>
      </c>
      <c r="H3" s="3">
        <v>2147.12</v>
      </c>
      <c r="I3" s="1" t="s">
        <v>29</v>
      </c>
      <c r="J3" s="1" t="s">
        <v>73</v>
      </c>
    </row>
    <row r="4" spans="1:10" ht="12.75">
      <c r="A4" s="5">
        <v>41579</v>
      </c>
      <c r="B4" s="1">
        <v>0</v>
      </c>
      <c r="C4" s="1" t="s">
        <v>65</v>
      </c>
      <c r="D4" s="1" t="s">
        <v>35</v>
      </c>
      <c r="E4" s="1">
        <v>721220.2</v>
      </c>
      <c r="F4" s="1">
        <v>0.01629656</v>
      </c>
      <c r="G4" s="1">
        <v>292905.749</v>
      </c>
      <c r="H4" s="3">
        <v>6980.05</v>
      </c>
      <c r="I4" s="1" t="s">
        <v>29</v>
      </c>
      <c r="J4" s="1" t="s">
        <v>73</v>
      </c>
    </row>
    <row r="5" spans="1:10" ht="12.75">
      <c r="A5" s="5">
        <v>41579</v>
      </c>
      <c r="B5" s="1">
        <v>0</v>
      </c>
      <c r="C5" s="1" t="s">
        <v>98</v>
      </c>
      <c r="D5" s="1" t="s">
        <v>35</v>
      </c>
      <c r="E5" s="1">
        <v>721220.2</v>
      </c>
      <c r="F5" s="1">
        <v>0.08175387</v>
      </c>
      <c r="G5" s="1">
        <v>292905.749</v>
      </c>
      <c r="H5" s="3">
        <v>35016.36</v>
      </c>
      <c r="I5" s="1" t="s">
        <v>29</v>
      </c>
      <c r="J5" s="1" t="s">
        <v>73</v>
      </c>
    </row>
    <row r="6" spans="1:10" ht="12.75">
      <c r="A6" s="5">
        <v>41579</v>
      </c>
      <c r="B6" s="1">
        <v>0</v>
      </c>
      <c r="C6" s="1" t="s">
        <v>90</v>
      </c>
      <c r="D6" s="1" t="s">
        <v>134</v>
      </c>
      <c r="E6" s="1">
        <v>721220.2</v>
      </c>
      <c r="F6" s="1">
        <v>0.0013096</v>
      </c>
      <c r="G6" s="1">
        <v>292905.749</v>
      </c>
      <c r="H6" s="3">
        <v>560.92</v>
      </c>
      <c r="I6" s="1" t="s">
        <v>29</v>
      </c>
      <c r="J6" s="1" t="s">
        <v>73</v>
      </c>
    </row>
    <row r="7" spans="1:10" ht="12.75">
      <c r="A7" s="5">
        <v>41579</v>
      </c>
      <c r="B7" s="1">
        <v>0</v>
      </c>
      <c r="C7" s="1" t="s">
        <v>71</v>
      </c>
      <c r="D7" s="1" t="s">
        <v>59</v>
      </c>
      <c r="E7" s="1">
        <v>721220.2</v>
      </c>
      <c r="F7" s="1">
        <v>0.00081569</v>
      </c>
      <c r="G7" s="1">
        <v>292905.749</v>
      </c>
      <c r="H7" s="3">
        <v>349.37</v>
      </c>
      <c r="I7" s="1" t="s">
        <v>29</v>
      </c>
      <c r="J7" s="1" t="s">
        <v>73</v>
      </c>
    </row>
    <row r="8" spans="1:10" ht="12.75">
      <c r="A8" s="5">
        <v>41579</v>
      </c>
      <c r="B8" s="1">
        <v>0</v>
      </c>
      <c r="C8" s="1" t="s">
        <v>102</v>
      </c>
      <c r="D8" s="1" t="s">
        <v>59</v>
      </c>
      <c r="E8" s="1">
        <v>721220.2</v>
      </c>
      <c r="F8" s="1">
        <v>0.00115097</v>
      </c>
      <c r="G8" s="1">
        <v>292905.749</v>
      </c>
      <c r="H8" s="3">
        <v>492.98</v>
      </c>
      <c r="I8" s="1" t="s">
        <v>29</v>
      </c>
      <c r="J8" s="1" t="s">
        <v>73</v>
      </c>
    </row>
    <row r="9" spans="1:10" ht="12.75">
      <c r="A9" s="5">
        <v>41579</v>
      </c>
      <c r="B9" s="1">
        <v>0</v>
      </c>
      <c r="C9" s="1" t="s">
        <v>102</v>
      </c>
      <c r="D9" s="1" t="s">
        <v>30</v>
      </c>
      <c r="E9" s="1">
        <v>721220.2</v>
      </c>
      <c r="F9" s="1">
        <v>0.00167168</v>
      </c>
      <c r="G9" s="1">
        <v>292905.749</v>
      </c>
      <c r="H9" s="3">
        <v>716</v>
      </c>
      <c r="I9" s="1" t="s">
        <v>29</v>
      </c>
      <c r="J9" s="1" t="s">
        <v>73</v>
      </c>
    </row>
    <row r="10" spans="1:10" ht="12.75">
      <c r="A10" s="5">
        <v>41579</v>
      </c>
      <c r="B10" s="1">
        <v>0</v>
      </c>
      <c r="C10" s="1" t="s">
        <v>22</v>
      </c>
      <c r="D10" s="1" t="s">
        <v>108</v>
      </c>
      <c r="E10" s="1">
        <v>721220.2</v>
      </c>
      <c r="F10" s="1">
        <v>0.00472561</v>
      </c>
      <c r="G10" s="1">
        <v>292905.749</v>
      </c>
      <c r="H10" s="3">
        <v>2024.05</v>
      </c>
      <c r="I10" s="1" t="s">
        <v>29</v>
      </c>
      <c r="J10" s="1" t="s">
        <v>73</v>
      </c>
    </row>
    <row r="11" spans="1:10" ht="12.75">
      <c r="A11" s="5">
        <v>41579</v>
      </c>
      <c r="B11" s="1">
        <v>0</v>
      </c>
      <c r="C11" s="1" t="s">
        <v>22</v>
      </c>
      <c r="D11" s="1" t="s">
        <v>218</v>
      </c>
      <c r="E11" s="1">
        <v>721220.2</v>
      </c>
      <c r="F11" s="1">
        <v>0.00099125</v>
      </c>
      <c r="G11" s="1">
        <v>292905.749</v>
      </c>
      <c r="H11" s="3">
        <v>424.57</v>
      </c>
      <c r="I11" s="1" t="s">
        <v>29</v>
      </c>
      <c r="J11" s="1" t="s">
        <v>73</v>
      </c>
    </row>
    <row r="12" spans="1:10" ht="12.75">
      <c r="A12" s="5">
        <v>41579</v>
      </c>
      <c r="B12" s="1">
        <v>0</v>
      </c>
      <c r="C12" s="1" t="s">
        <v>20</v>
      </c>
      <c r="D12" s="1" t="s">
        <v>115</v>
      </c>
      <c r="E12" s="1">
        <v>721220.2</v>
      </c>
      <c r="F12" s="1">
        <v>0.00858552</v>
      </c>
      <c r="G12" s="1">
        <v>292905.749</v>
      </c>
      <c r="H12" s="3">
        <v>3677.3</v>
      </c>
      <c r="I12" s="1" t="s">
        <v>29</v>
      </c>
      <c r="J12" s="1" t="s">
        <v>73</v>
      </c>
    </row>
    <row r="13" spans="1:10" ht="12.75">
      <c r="A13" s="5">
        <v>41579</v>
      </c>
      <c r="B13" s="1">
        <v>0</v>
      </c>
      <c r="C13" s="1" t="s">
        <v>22</v>
      </c>
      <c r="D13" s="1" t="s">
        <v>107</v>
      </c>
      <c r="E13" s="1">
        <v>721220.2</v>
      </c>
      <c r="F13" s="1">
        <v>0.00809567</v>
      </c>
      <c r="G13" s="1">
        <v>292905.749</v>
      </c>
      <c r="H13" s="3">
        <v>3467.49</v>
      </c>
      <c r="I13" s="1" t="s">
        <v>29</v>
      </c>
      <c r="J13" s="1" t="s">
        <v>73</v>
      </c>
    </row>
    <row r="14" spans="1:10" ht="12.75">
      <c r="A14" s="5">
        <v>41579</v>
      </c>
      <c r="B14" s="1">
        <v>0</v>
      </c>
      <c r="C14" s="1" t="s">
        <v>20</v>
      </c>
      <c r="D14" s="1" t="s">
        <v>89</v>
      </c>
      <c r="E14" s="1">
        <v>721220.2</v>
      </c>
      <c r="F14" s="1">
        <v>0.01753396</v>
      </c>
      <c r="G14" s="1">
        <v>292905.749</v>
      </c>
      <c r="H14" s="3">
        <v>7510.05</v>
      </c>
      <c r="I14" s="1" t="s">
        <v>29</v>
      </c>
      <c r="J14" s="1" t="s">
        <v>73</v>
      </c>
    </row>
    <row r="15" spans="1:10" ht="12.75">
      <c r="A15" s="5">
        <v>41579</v>
      </c>
      <c r="B15" s="1">
        <v>0</v>
      </c>
      <c r="C15" s="1" t="s">
        <v>72</v>
      </c>
      <c r="D15" s="1" t="s">
        <v>87</v>
      </c>
      <c r="E15" s="1">
        <v>721220.2</v>
      </c>
      <c r="F15" s="1">
        <v>0.00018667</v>
      </c>
      <c r="G15" s="1">
        <v>292905.749</v>
      </c>
      <c r="H15" s="3">
        <v>79.96</v>
      </c>
      <c r="I15" s="1" t="s">
        <v>29</v>
      </c>
      <c r="J15" s="1" t="s">
        <v>73</v>
      </c>
    </row>
    <row r="16" spans="1:10" ht="12.75">
      <c r="A16" s="5">
        <v>41579</v>
      </c>
      <c r="B16" s="1">
        <v>0</v>
      </c>
      <c r="C16" s="1" t="s">
        <v>66</v>
      </c>
      <c r="D16" s="1" t="s">
        <v>87</v>
      </c>
      <c r="E16" s="1">
        <v>721220.2</v>
      </c>
      <c r="F16" s="1">
        <v>0.06603758</v>
      </c>
      <c r="G16" s="1">
        <v>292905.749</v>
      </c>
      <c r="H16" s="3">
        <v>28284.85</v>
      </c>
      <c r="I16" s="1" t="s">
        <v>29</v>
      </c>
      <c r="J16" s="1" t="s">
        <v>73</v>
      </c>
    </row>
    <row r="17" spans="1:10" ht="12.75">
      <c r="A17" s="5">
        <v>41579</v>
      </c>
      <c r="B17" s="1">
        <v>0</v>
      </c>
      <c r="C17" s="1" t="s">
        <v>22</v>
      </c>
      <c r="D17" s="1" t="s">
        <v>101</v>
      </c>
      <c r="E17" s="1">
        <v>721220.2</v>
      </c>
      <c r="F17" s="1">
        <v>0.00074686</v>
      </c>
      <c r="G17" s="1">
        <v>292905.749</v>
      </c>
      <c r="H17" s="3">
        <v>319.89</v>
      </c>
      <c r="I17" s="1" t="s">
        <v>29</v>
      </c>
      <c r="J17" s="1" t="s">
        <v>73</v>
      </c>
    </row>
    <row r="18" spans="1:10" ht="12.75">
      <c r="A18" s="5">
        <v>41579</v>
      </c>
      <c r="B18" s="1">
        <v>0</v>
      </c>
      <c r="C18" s="1" t="s">
        <v>90</v>
      </c>
      <c r="D18" s="1" t="s">
        <v>133</v>
      </c>
      <c r="E18" s="1">
        <v>721220.2</v>
      </c>
      <c r="F18" s="1">
        <v>0.00729121</v>
      </c>
      <c r="G18" s="1">
        <v>292905.749</v>
      </c>
      <c r="H18" s="3">
        <v>3122.93</v>
      </c>
      <c r="I18" s="1" t="s">
        <v>29</v>
      </c>
      <c r="J18" s="1" t="s">
        <v>73</v>
      </c>
    </row>
    <row r="19" spans="1:10" ht="12.75">
      <c r="A19" s="5">
        <v>41579</v>
      </c>
      <c r="B19" s="1">
        <v>0</v>
      </c>
      <c r="C19" s="1" t="s">
        <v>67</v>
      </c>
      <c r="D19" s="1" t="s">
        <v>248</v>
      </c>
      <c r="E19" s="1">
        <v>721220.2</v>
      </c>
      <c r="F19" s="1">
        <v>0.00016907</v>
      </c>
      <c r="G19" s="1">
        <v>292905.749</v>
      </c>
      <c r="H19" s="3">
        <v>72.41</v>
      </c>
      <c r="I19" s="1" t="s">
        <v>29</v>
      </c>
      <c r="J19" s="1" t="s">
        <v>73</v>
      </c>
    </row>
    <row r="20" ht="12.75">
      <c r="H20" s="19">
        <f>SUM(H2:H19)</f>
        <v>97047.85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24"/>
  <sheetViews>
    <sheetView view="pageLayout" workbookViewId="0" topLeftCell="C1">
      <selection activeCell="F14" sqref="F14"/>
    </sheetView>
  </sheetViews>
  <sheetFormatPr defaultColWidth="9.140625" defaultRowHeight="12.75"/>
  <cols>
    <col min="1" max="1" width="18.140625" style="0" bestFit="1" customWidth="1"/>
    <col min="2" max="2" width="13.140625" style="0" bestFit="1" customWidth="1"/>
    <col min="3" max="3" width="15.8515625" style="0" bestFit="1" customWidth="1"/>
    <col min="4" max="4" width="41.7109375" style="0" bestFit="1" customWidth="1"/>
    <col min="5" max="5" width="24.8515625" style="0" customWidth="1"/>
    <col min="6" max="6" width="32.140625" style="0" bestFit="1" customWidth="1"/>
    <col min="7" max="7" width="34.421875" style="0" bestFit="1" customWidth="1"/>
    <col min="8" max="8" width="36.8515625" style="0" bestFit="1" customWidth="1"/>
    <col min="9" max="9" width="9.00390625" style="0" bestFit="1" customWidth="1"/>
    <col min="10" max="10" width="7.57421875" style="0" bestFit="1" customWidth="1"/>
  </cols>
  <sheetData>
    <row r="5" spans="1:10" ht="12.75">
      <c r="A5" t="s">
        <v>33</v>
      </c>
      <c r="B5" t="s">
        <v>34</v>
      </c>
      <c r="C5" t="s">
        <v>226</v>
      </c>
      <c r="D5" t="s">
        <v>79</v>
      </c>
      <c r="E5" s="7" t="s">
        <v>257</v>
      </c>
      <c r="F5" t="s">
        <v>81</v>
      </c>
      <c r="G5" t="s">
        <v>234</v>
      </c>
      <c r="H5" t="s">
        <v>53</v>
      </c>
      <c r="I5" t="s">
        <v>47</v>
      </c>
      <c r="J5" t="s">
        <v>125</v>
      </c>
    </row>
    <row r="6" spans="1:10" ht="12.75">
      <c r="A6" s="5">
        <v>41579</v>
      </c>
      <c r="B6" s="1">
        <v>0</v>
      </c>
      <c r="C6" s="1" t="s">
        <v>76</v>
      </c>
      <c r="D6" s="1" t="s">
        <v>35</v>
      </c>
      <c r="E6" s="1">
        <v>453401.2</v>
      </c>
      <c r="F6" s="1">
        <v>0.00420614</v>
      </c>
      <c r="G6" s="1">
        <v>292905.749</v>
      </c>
      <c r="H6" s="3">
        <f>(E6-G6)*F6</f>
        <v>675.0663362691399</v>
      </c>
      <c r="I6" s="1" t="s">
        <v>29</v>
      </c>
      <c r="J6" s="1" t="s">
        <v>73</v>
      </c>
    </row>
    <row r="7" spans="1:10" ht="12.75">
      <c r="A7" s="5">
        <v>41579</v>
      </c>
      <c r="B7" s="1">
        <v>0</v>
      </c>
      <c r="C7" s="1" t="s">
        <v>102</v>
      </c>
      <c r="D7" s="1" t="s">
        <v>35</v>
      </c>
      <c r="E7" s="1">
        <v>453401.2</v>
      </c>
      <c r="F7" s="1">
        <v>0.00501296</v>
      </c>
      <c r="G7" s="1">
        <v>292905.749</v>
      </c>
      <c r="H7" s="3">
        <f aca="true" t="shared" si="0" ref="H7:H23">(E7-G7)*F7</f>
        <v>804.5572760449601</v>
      </c>
      <c r="I7" s="1" t="s">
        <v>29</v>
      </c>
      <c r="J7" s="1" t="s">
        <v>73</v>
      </c>
    </row>
    <row r="8" spans="1:10" ht="12.75">
      <c r="A8" s="5">
        <v>41579</v>
      </c>
      <c r="B8" s="1">
        <v>0</v>
      </c>
      <c r="C8" s="1" t="s">
        <v>65</v>
      </c>
      <c r="D8" s="1" t="s">
        <v>35</v>
      </c>
      <c r="E8" s="1">
        <v>453401.2</v>
      </c>
      <c r="F8" s="1">
        <v>0.01629656</v>
      </c>
      <c r="G8" s="1">
        <v>292905.749</v>
      </c>
      <c r="H8" s="3">
        <f t="shared" si="0"/>
        <v>2615.52374694856</v>
      </c>
      <c r="I8" s="1" t="s">
        <v>29</v>
      </c>
      <c r="J8" s="1" t="s">
        <v>73</v>
      </c>
    </row>
    <row r="9" spans="1:10" ht="12.75">
      <c r="A9" s="5">
        <v>41579</v>
      </c>
      <c r="B9" s="1">
        <v>0</v>
      </c>
      <c r="C9" s="1" t="s">
        <v>98</v>
      </c>
      <c r="D9" s="1" t="s">
        <v>35</v>
      </c>
      <c r="E9" s="1">
        <v>453401.2</v>
      </c>
      <c r="F9" s="1">
        <v>0.08175387</v>
      </c>
      <c r="G9" s="1">
        <v>292905.749</v>
      </c>
      <c r="H9" s="3">
        <f t="shared" si="0"/>
        <v>13121.124236645372</v>
      </c>
      <c r="I9" s="1" t="s">
        <v>29</v>
      </c>
      <c r="J9" s="1" t="s">
        <v>73</v>
      </c>
    </row>
    <row r="10" spans="1:10" ht="12.75">
      <c r="A10" s="5">
        <v>41579</v>
      </c>
      <c r="B10" s="1">
        <v>0</v>
      </c>
      <c r="C10" s="1" t="s">
        <v>90</v>
      </c>
      <c r="D10" s="1" t="s">
        <v>134</v>
      </c>
      <c r="E10" s="1">
        <v>453401.2</v>
      </c>
      <c r="F10" s="1">
        <v>0.0013096</v>
      </c>
      <c r="G10" s="1">
        <v>292905.749</v>
      </c>
      <c r="H10" s="3">
        <f t="shared" si="0"/>
        <v>210.18484262959998</v>
      </c>
      <c r="I10" s="1" t="s">
        <v>29</v>
      </c>
      <c r="J10" s="1" t="s">
        <v>73</v>
      </c>
    </row>
    <row r="11" spans="1:10" ht="12.75">
      <c r="A11" s="5">
        <v>41579</v>
      </c>
      <c r="B11" s="1">
        <v>0</v>
      </c>
      <c r="C11" s="1" t="s">
        <v>71</v>
      </c>
      <c r="D11" s="1" t="s">
        <v>59</v>
      </c>
      <c r="E11" s="1">
        <v>453401.2</v>
      </c>
      <c r="F11" s="1">
        <v>0.00081569</v>
      </c>
      <c r="G11" s="1">
        <v>292905.749</v>
      </c>
      <c r="H11" s="3">
        <f t="shared" si="0"/>
        <v>130.91453442619</v>
      </c>
      <c r="I11" s="1" t="s">
        <v>29</v>
      </c>
      <c r="J11" s="1" t="s">
        <v>73</v>
      </c>
    </row>
    <row r="12" spans="1:10" ht="12.75">
      <c r="A12" s="5">
        <v>41579</v>
      </c>
      <c r="B12" s="1">
        <v>0</v>
      </c>
      <c r="C12" s="1" t="s">
        <v>102</v>
      </c>
      <c r="D12" s="1" t="s">
        <v>59</v>
      </c>
      <c r="E12" s="1">
        <v>453401.2</v>
      </c>
      <c r="F12" s="1">
        <v>0.00115097</v>
      </c>
      <c r="G12" s="1">
        <v>292905.749</v>
      </c>
      <c r="H12" s="3">
        <f t="shared" si="0"/>
        <v>184.72544923747</v>
      </c>
      <c r="I12" s="1" t="s">
        <v>29</v>
      </c>
      <c r="J12" s="1" t="s">
        <v>73</v>
      </c>
    </row>
    <row r="13" spans="1:10" ht="12.75">
      <c r="A13" s="5">
        <v>41579</v>
      </c>
      <c r="B13" s="1">
        <v>0</v>
      </c>
      <c r="C13" s="1" t="s">
        <v>102</v>
      </c>
      <c r="D13" s="1" t="s">
        <v>30</v>
      </c>
      <c r="E13" s="1">
        <v>453401.2</v>
      </c>
      <c r="F13" s="1">
        <v>0.00167168</v>
      </c>
      <c r="G13" s="1">
        <v>292905.749</v>
      </c>
      <c r="H13" s="3">
        <f t="shared" si="0"/>
        <v>268.29703552768</v>
      </c>
      <c r="I13" s="1" t="s">
        <v>29</v>
      </c>
      <c r="J13" s="1" t="s">
        <v>73</v>
      </c>
    </row>
    <row r="14" spans="1:10" ht="12.75">
      <c r="A14" s="5">
        <v>41579</v>
      </c>
      <c r="B14" s="1">
        <v>0</v>
      </c>
      <c r="C14" s="1" t="s">
        <v>22</v>
      </c>
      <c r="D14" s="1" t="s">
        <v>108</v>
      </c>
      <c r="E14" s="1">
        <v>453401.2</v>
      </c>
      <c r="F14" s="1">
        <v>0.00472561</v>
      </c>
      <c r="G14" s="1">
        <v>292905.749</v>
      </c>
      <c r="H14" s="3">
        <f t="shared" si="0"/>
        <v>758.43890820011</v>
      </c>
      <c r="I14" s="1" t="s">
        <v>29</v>
      </c>
      <c r="J14" s="1" t="s">
        <v>73</v>
      </c>
    </row>
    <row r="15" spans="1:10" ht="12.75">
      <c r="A15" s="5">
        <v>41579</v>
      </c>
      <c r="B15" s="1">
        <v>0</v>
      </c>
      <c r="C15" s="1" t="s">
        <v>22</v>
      </c>
      <c r="D15" s="1" t="s">
        <v>218</v>
      </c>
      <c r="E15" s="1">
        <v>453401.2</v>
      </c>
      <c r="F15" s="1">
        <v>0.00099125</v>
      </c>
      <c r="G15" s="1">
        <v>292905.749</v>
      </c>
      <c r="H15" s="3">
        <f t="shared" si="0"/>
        <v>159.09111580375</v>
      </c>
      <c r="I15" s="1" t="s">
        <v>29</v>
      </c>
      <c r="J15" s="1" t="s">
        <v>73</v>
      </c>
    </row>
    <row r="16" spans="1:10" ht="12.75">
      <c r="A16" s="5">
        <v>41579</v>
      </c>
      <c r="B16" s="1">
        <v>0</v>
      </c>
      <c r="C16" s="1" t="s">
        <v>20</v>
      </c>
      <c r="D16" s="1" t="s">
        <v>115</v>
      </c>
      <c r="E16" s="1">
        <v>453401.2</v>
      </c>
      <c r="F16" s="1">
        <v>0.00858552</v>
      </c>
      <c r="G16" s="1">
        <v>292905.749</v>
      </c>
      <c r="H16" s="3">
        <f t="shared" si="0"/>
        <v>1377.93690446952</v>
      </c>
      <c r="I16" s="1" t="s">
        <v>29</v>
      </c>
      <c r="J16" s="1" t="s">
        <v>73</v>
      </c>
    </row>
    <row r="17" spans="1:10" ht="12.75">
      <c r="A17" s="5">
        <v>41579</v>
      </c>
      <c r="B17" s="1">
        <v>0</v>
      </c>
      <c r="C17" s="1" t="s">
        <v>22</v>
      </c>
      <c r="D17" s="1" t="s">
        <v>107</v>
      </c>
      <c r="E17" s="1">
        <v>453401.2</v>
      </c>
      <c r="F17" s="1">
        <v>0.00809567</v>
      </c>
      <c r="G17" s="1">
        <v>292905.749</v>
      </c>
      <c r="H17" s="3">
        <f t="shared" si="0"/>
        <v>1299.3182077971699</v>
      </c>
      <c r="I17" s="1" t="s">
        <v>29</v>
      </c>
      <c r="J17" s="1" t="s">
        <v>73</v>
      </c>
    </row>
    <row r="18" spans="1:10" ht="12.75">
      <c r="A18" s="5">
        <v>41579</v>
      </c>
      <c r="B18" s="1">
        <v>0</v>
      </c>
      <c r="C18" s="1" t="s">
        <v>20</v>
      </c>
      <c r="D18" s="1" t="s">
        <v>89</v>
      </c>
      <c r="E18" s="1">
        <v>453401.2</v>
      </c>
      <c r="F18" s="1">
        <v>0.01753396</v>
      </c>
      <c r="G18" s="1">
        <v>292905.749</v>
      </c>
      <c r="H18" s="3">
        <f t="shared" si="0"/>
        <v>2814.12081801596</v>
      </c>
      <c r="I18" s="1" t="s">
        <v>29</v>
      </c>
      <c r="J18" s="1" t="s">
        <v>73</v>
      </c>
    </row>
    <row r="19" spans="1:10" ht="12.75">
      <c r="A19" s="20">
        <v>41579</v>
      </c>
      <c r="B19" s="21">
        <v>0</v>
      </c>
      <c r="C19" s="21" t="s">
        <v>72</v>
      </c>
      <c r="D19" s="21" t="s">
        <v>87</v>
      </c>
      <c r="E19" s="21">
        <v>453401.2</v>
      </c>
      <c r="F19" s="21">
        <v>0.00018667</v>
      </c>
      <c r="G19" s="21">
        <v>292905.749</v>
      </c>
      <c r="H19" s="13">
        <f t="shared" si="0"/>
        <v>29.95968583817</v>
      </c>
      <c r="I19" s="21" t="s">
        <v>29</v>
      </c>
      <c r="J19" s="21" t="s">
        <v>73</v>
      </c>
    </row>
    <row r="20" spans="1:10" ht="12.75">
      <c r="A20" s="20">
        <v>41579</v>
      </c>
      <c r="B20" s="21">
        <v>0</v>
      </c>
      <c r="C20" s="21" t="s">
        <v>66</v>
      </c>
      <c r="D20" s="21" t="s">
        <v>87</v>
      </c>
      <c r="E20" s="21">
        <v>453401.2</v>
      </c>
      <c r="F20" s="21">
        <v>0.06603758</v>
      </c>
      <c r="G20" s="21">
        <v>292905.749</v>
      </c>
      <c r="H20" s="13">
        <f t="shared" si="0"/>
        <v>10598.73118504858</v>
      </c>
      <c r="I20" s="21" t="s">
        <v>29</v>
      </c>
      <c r="J20" s="21" t="s">
        <v>73</v>
      </c>
    </row>
    <row r="21" spans="1:10" ht="12.75">
      <c r="A21" s="20">
        <v>41579</v>
      </c>
      <c r="B21" s="21">
        <v>0</v>
      </c>
      <c r="C21" s="21" t="s">
        <v>22</v>
      </c>
      <c r="D21" s="21" t="s">
        <v>101</v>
      </c>
      <c r="E21" s="21">
        <v>453401.2</v>
      </c>
      <c r="F21" s="21">
        <v>0.00074686</v>
      </c>
      <c r="G21" s="21">
        <v>292905.749</v>
      </c>
      <c r="H21" s="13">
        <f t="shared" si="0"/>
        <v>119.86763253386</v>
      </c>
      <c r="I21" s="21" t="s">
        <v>29</v>
      </c>
      <c r="J21" s="21" t="s">
        <v>73</v>
      </c>
    </row>
    <row r="22" spans="1:10" ht="12.75">
      <c r="A22" s="20">
        <v>41579</v>
      </c>
      <c r="B22" s="21">
        <v>0</v>
      </c>
      <c r="C22" s="21" t="s">
        <v>90</v>
      </c>
      <c r="D22" s="21" t="s">
        <v>133</v>
      </c>
      <c r="E22" s="21">
        <v>453401.2</v>
      </c>
      <c r="F22" s="21">
        <v>0.00729121</v>
      </c>
      <c r="G22" s="21">
        <v>292905.749</v>
      </c>
      <c r="H22" s="13">
        <f t="shared" si="0"/>
        <v>1170.20603728571</v>
      </c>
      <c r="I22" s="21" t="s">
        <v>29</v>
      </c>
      <c r="J22" s="21" t="s">
        <v>73</v>
      </c>
    </row>
    <row r="23" spans="1:10" ht="13.5" thickBot="1">
      <c r="A23" s="22">
        <v>41579</v>
      </c>
      <c r="B23" s="17">
        <v>0</v>
      </c>
      <c r="C23" s="17" t="s">
        <v>67</v>
      </c>
      <c r="D23" s="17" t="s">
        <v>248</v>
      </c>
      <c r="E23" s="17">
        <v>453401.2</v>
      </c>
      <c r="F23" s="17">
        <v>0.00016907</v>
      </c>
      <c r="G23" s="17">
        <v>292905.749</v>
      </c>
      <c r="H23" s="18">
        <f t="shared" si="0"/>
        <v>27.134965900570002</v>
      </c>
      <c r="I23" s="17" t="s">
        <v>29</v>
      </c>
      <c r="J23" s="17" t="s">
        <v>73</v>
      </c>
    </row>
    <row r="24" ht="13.5" thickTop="1">
      <c r="H24" s="19">
        <f>SUM(H6:H23)-0.01</f>
        <v>36365.18891862236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8" r:id="rId2"/>
  <headerFooter>
    <oddHeader>&amp;L&amp;G&amp;C
&amp;"Arial,Bold"Big Rivers Electric Corporation
Schedule 26-A
Month Ending November 30, 2013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Q27"/>
  <sheetViews>
    <sheetView view="pageLayout" workbookViewId="0" topLeftCell="A10">
      <selection activeCell="AL23" sqref="AL23"/>
    </sheetView>
  </sheetViews>
  <sheetFormatPr defaultColWidth="9.140625" defaultRowHeight="12.75"/>
  <cols>
    <col min="1" max="1" width="9.00390625" style="0" bestFit="1" customWidth="1"/>
    <col min="2" max="2" width="15.57421875" style="0" bestFit="1" customWidth="1"/>
    <col min="3" max="3" width="16.57421875" style="0" bestFit="1" customWidth="1"/>
    <col min="4" max="4" width="18.7109375" style="0" hidden="1" customWidth="1"/>
    <col min="5" max="9" width="14.421875" style="0" hidden="1" customWidth="1"/>
    <col min="10" max="10" width="15.421875" style="0" bestFit="1" customWidth="1"/>
    <col min="11" max="11" width="19.140625" style="0" hidden="1" customWidth="1"/>
    <col min="12" max="12" width="9.7109375" style="0" hidden="1" customWidth="1"/>
    <col min="13" max="13" width="13.8515625" style="0" hidden="1" customWidth="1"/>
    <col min="14" max="14" width="18.57421875" style="0" hidden="1" customWidth="1"/>
    <col min="15" max="15" width="17.421875" style="0" hidden="1" customWidth="1"/>
    <col min="16" max="18" width="18.00390625" style="0" hidden="1" customWidth="1"/>
    <col min="19" max="20" width="18.00390625" style="0" bestFit="1" customWidth="1"/>
    <col min="21" max="21" width="20.8515625" style="0" hidden="1" customWidth="1"/>
    <col min="22" max="22" width="18.00390625" style="0" hidden="1" customWidth="1"/>
    <col min="23" max="23" width="26.421875" style="0" customWidth="1"/>
    <col min="24" max="24" width="22.7109375" style="0" hidden="1" customWidth="1"/>
    <col min="25" max="25" width="23.7109375" style="0" bestFit="1" customWidth="1"/>
    <col min="26" max="26" width="22.7109375" style="0" hidden="1" customWidth="1"/>
    <col min="27" max="33" width="18.00390625" style="0" hidden="1" customWidth="1"/>
    <col min="34" max="35" width="19.8515625" style="0" hidden="1" customWidth="1"/>
    <col min="36" max="36" width="18.00390625" style="0" hidden="1" customWidth="1"/>
    <col min="37" max="37" width="20.8515625" style="0" hidden="1" customWidth="1"/>
    <col min="38" max="38" width="40.28125" style="0" bestFit="1" customWidth="1"/>
    <col min="39" max="39" width="34.57421875" style="0" hidden="1" customWidth="1"/>
  </cols>
  <sheetData>
    <row r="5" spans="1:39" ht="12.75">
      <c r="A5" s="1" t="s">
        <v>19</v>
      </c>
      <c r="B5" s="1" t="s">
        <v>219</v>
      </c>
      <c r="C5" s="1" t="s">
        <v>132</v>
      </c>
      <c r="D5" s="1" t="s">
        <v>244</v>
      </c>
      <c r="E5" s="1" t="s">
        <v>179</v>
      </c>
      <c r="F5" s="1" t="s">
        <v>181</v>
      </c>
      <c r="G5" s="1" t="s">
        <v>182</v>
      </c>
      <c r="H5" s="1" t="s">
        <v>183</v>
      </c>
      <c r="I5" s="1" t="s">
        <v>184</v>
      </c>
      <c r="J5" s="1" t="s">
        <v>180</v>
      </c>
      <c r="K5" s="1" t="s">
        <v>109</v>
      </c>
      <c r="L5" s="1" t="s">
        <v>225</v>
      </c>
      <c r="M5" s="1" t="s">
        <v>113</v>
      </c>
      <c r="N5" s="1" t="s">
        <v>21</v>
      </c>
      <c r="O5" s="1" t="s">
        <v>214</v>
      </c>
      <c r="P5" s="1" t="s">
        <v>191</v>
      </c>
      <c r="Q5" s="1" t="s">
        <v>192</v>
      </c>
      <c r="R5" s="1" t="s">
        <v>193</v>
      </c>
      <c r="S5" s="1" t="s">
        <v>194</v>
      </c>
      <c r="T5" s="1" t="s">
        <v>197</v>
      </c>
      <c r="U5" s="1" t="s">
        <v>198</v>
      </c>
      <c r="V5" s="1" t="s">
        <v>200</v>
      </c>
      <c r="W5" s="1" t="s">
        <v>189</v>
      </c>
      <c r="X5" s="1" t="s">
        <v>190</v>
      </c>
      <c r="Y5" s="1" t="s">
        <v>195</v>
      </c>
      <c r="Z5" s="1" t="s">
        <v>196</v>
      </c>
      <c r="AA5" s="1" t="s">
        <v>201</v>
      </c>
      <c r="AB5" s="1" t="s">
        <v>202</v>
      </c>
      <c r="AC5" s="1" t="s">
        <v>205</v>
      </c>
      <c r="AD5" s="1" t="s">
        <v>206</v>
      </c>
      <c r="AE5" s="1" t="s">
        <v>207</v>
      </c>
      <c r="AF5" s="1" t="s">
        <v>208</v>
      </c>
      <c r="AG5" s="1" t="s">
        <v>209</v>
      </c>
      <c r="AH5" s="1" t="s">
        <v>210</v>
      </c>
      <c r="AI5" s="1" t="s">
        <v>211</v>
      </c>
      <c r="AJ5" s="1" t="s">
        <v>212</v>
      </c>
      <c r="AK5" s="1" t="s">
        <v>213</v>
      </c>
      <c r="AL5" s="1" t="s">
        <v>52</v>
      </c>
      <c r="AM5" s="1" t="s">
        <v>227</v>
      </c>
    </row>
    <row r="6" spans="1:39" ht="12.75">
      <c r="A6" s="1" t="s">
        <v>15</v>
      </c>
      <c r="B6" s="1" t="s">
        <v>175</v>
      </c>
      <c r="C6" s="2">
        <v>51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4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</row>
    <row r="7" spans="1:39" ht="12.75">
      <c r="A7" s="1" t="s">
        <v>16</v>
      </c>
      <c r="B7" s="1" t="s">
        <v>175</v>
      </c>
      <c r="C7" s="2">
        <v>51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4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</row>
    <row r="8" spans="1:39" ht="12.75">
      <c r="A8" s="1" t="s">
        <v>17</v>
      </c>
      <c r="B8" s="1" t="s">
        <v>175</v>
      </c>
      <c r="C8" s="2">
        <v>51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4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</row>
    <row r="9" spans="1:39" ht="12.75">
      <c r="A9" s="1" t="s">
        <v>18</v>
      </c>
      <c r="B9" s="1" t="s">
        <v>175</v>
      </c>
      <c r="C9" s="2">
        <v>51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4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</row>
    <row r="10" spans="1:39" ht="12.75">
      <c r="A10" s="1" t="s">
        <v>91</v>
      </c>
      <c r="B10" s="1" t="s">
        <v>26</v>
      </c>
      <c r="C10" s="2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33126.6</v>
      </c>
      <c r="K10" s="3">
        <v>0</v>
      </c>
      <c r="L10" s="4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342.63</v>
      </c>
      <c r="U10" s="3">
        <v>0</v>
      </c>
      <c r="V10" s="3">
        <v>0</v>
      </c>
      <c r="W10" s="3">
        <v>13209.99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</row>
    <row r="11" spans="1:39" ht="12.75">
      <c r="A11" s="1" t="s">
        <v>92</v>
      </c>
      <c r="B11" s="1" t="s">
        <v>26</v>
      </c>
      <c r="C11" s="2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38324.88</v>
      </c>
      <c r="K11" s="3">
        <v>0</v>
      </c>
      <c r="L11" s="4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17750.93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</row>
    <row r="12" spans="1:39" ht="12.75">
      <c r="A12" s="1" t="s">
        <v>93</v>
      </c>
      <c r="B12" s="1" t="s">
        <v>1</v>
      </c>
      <c r="C12" s="2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4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4947.95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2182.74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</row>
    <row r="13" spans="1:39" ht="12.75">
      <c r="A13" s="1" t="s">
        <v>94</v>
      </c>
      <c r="B13" s="1" t="s">
        <v>1</v>
      </c>
      <c r="C13" s="2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4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362.22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134.16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</row>
    <row r="14" spans="1:39" ht="12.75">
      <c r="A14" s="1" t="s">
        <v>95</v>
      </c>
      <c r="B14" s="1" t="s">
        <v>1</v>
      </c>
      <c r="C14" s="2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4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3254.43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1568.69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</row>
    <row r="15" spans="1:38" ht="12.75">
      <c r="A15" s="10"/>
      <c r="B15" s="10"/>
      <c r="C15" s="10"/>
      <c r="J15" s="10"/>
      <c r="S15" s="10"/>
      <c r="T15" s="10"/>
      <c r="W15" s="10"/>
      <c r="Y15" s="10"/>
      <c r="AL15" s="10"/>
    </row>
    <row r="16" spans="1:38" ht="12.75">
      <c r="A16" s="10"/>
      <c r="B16" s="10"/>
      <c r="C16" s="21" t="s">
        <v>199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3">
        <v>97047.85</v>
      </c>
    </row>
    <row r="17" spans="1:38" ht="13.5" thickBot="1">
      <c r="A17" s="16"/>
      <c r="B17" s="16"/>
      <c r="C17" s="23" t="s">
        <v>258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8">
        <v>-60682.66</v>
      </c>
    </row>
    <row r="18" spans="10:43" ht="13.5" thickTop="1">
      <c r="J18" s="13">
        <f aca="true" t="shared" si="0" ref="J18:AK18">SUM(J6:J16)</f>
        <v>71451.48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3">
        <f t="shared" si="0"/>
        <v>0</v>
      </c>
      <c r="Q18" s="13">
        <f t="shared" si="0"/>
        <v>0</v>
      </c>
      <c r="R18" s="13">
        <f t="shared" si="0"/>
        <v>0</v>
      </c>
      <c r="S18" s="13">
        <f t="shared" si="0"/>
        <v>8564.6</v>
      </c>
      <c r="T18" s="13">
        <f t="shared" si="0"/>
        <v>342.63</v>
      </c>
      <c r="U18" s="13">
        <f t="shared" si="0"/>
        <v>0</v>
      </c>
      <c r="V18" s="13">
        <f t="shared" si="0"/>
        <v>0</v>
      </c>
      <c r="W18" s="13">
        <f t="shared" si="0"/>
        <v>30960.92</v>
      </c>
      <c r="X18" s="13">
        <f t="shared" si="0"/>
        <v>0</v>
      </c>
      <c r="Y18" s="13">
        <f t="shared" si="0"/>
        <v>3885.5899999999997</v>
      </c>
      <c r="Z18" s="13">
        <f t="shared" si="0"/>
        <v>0</v>
      </c>
      <c r="AA18" s="13">
        <f t="shared" si="0"/>
        <v>0</v>
      </c>
      <c r="AB18" s="13">
        <f t="shared" si="0"/>
        <v>0</v>
      </c>
      <c r="AC18" s="13">
        <f t="shared" si="0"/>
        <v>0</v>
      </c>
      <c r="AD18" s="13">
        <f t="shared" si="0"/>
        <v>0</v>
      </c>
      <c r="AE18" s="13">
        <f t="shared" si="0"/>
        <v>0</v>
      </c>
      <c r="AF18" s="13">
        <f t="shared" si="0"/>
        <v>0</v>
      </c>
      <c r="AG18" s="13">
        <f t="shared" si="0"/>
        <v>0</v>
      </c>
      <c r="AH18" s="13">
        <f t="shared" si="0"/>
        <v>0</v>
      </c>
      <c r="AI18" s="13">
        <f t="shared" si="0"/>
        <v>0</v>
      </c>
      <c r="AJ18" s="13">
        <f t="shared" si="0"/>
        <v>0</v>
      </c>
      <c r="AK18" s="13">
        <f t="shared" si="0"/>
        <v>0</v>
      </c>
      <c r="AL18" s="13">
        <f>SUM(AL6:AL17)</f>
        <v>36365.19</v>
      </c>
      <c r="AN18" s="10"/>
      <c r="AO18" s="10"/>
      <c r="AP18" s="10"/>
      <c r="AQ18" s="10"/>
    </row>
    <row r="19" spans="10:43" ht="12.75">
      <c r="J19" s="13"/>
      <c r="K19" s="11"/>
      <c r="L19" s="11"/>
      <c r="M19" s="11"/>
      <c r="N19" s="11"/>
      <c r="O19" s="11"/>
      <c r="P19" s="11"/>
      <c r="Q19" s="11"/>
      <c r="R19" s="11"/>
      <c r="S19" s="13"/>
      <c r="T19" s="13"/>
      <c r="U19" s="11"/>
      <c r="V19" s="11"/>
      <c r="W19" s="13"/>
      <c r="X19" s="11"/>
      <c r="Y19" s="13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3"/>
      <c r="AN19" s="10"/>
      <c r="AO19" s="10"/>
      <c r="AP19" s="10"/>
      <c r="AQ19" s="10"/>
    </row>
    <row r="20" spans="10:43" ht="12.75">
      <c r="J20" s="10"/>
      <c r="S20" s="10"/>
      <c r="T20" s="10"/>
      <c r="W20" s="14"/>
      <c r="X20" s="7"/>
      <c r="Y20" s="14" t="s">
        <v>250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15">
        <v>4310.27</v>
      </c>
      <c r="AN20" s="10"/>
      <c r="AO20" s="10"/>
      <c r="AP20" s="10"/>
      <c r="AQ20" s="10"/>
    </row>
    <row r="21" spans="10:43" ht="12.75">
      <c r="J21" s="10"/>
      <c r="S21" s="10"/>
      <c r="T21" s="10"/>
      <c r="W21" s="14"/>
      <c r="X21" s="7"/>
      <c r="Y21" s="14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15"/>
      <c r="AN21" s="10"/>
      <c r="AO21" s="10"/>
      <c r="AP21" s="10"/>
      <c r="AQ21" s="10"/>
    </row>
    <row r="22" spans="10:43" ht="12.75">
      <c r="J22" s="10"/>
      <c r="S22" s="10"/>
      <c r="T22" s="10"/>
      <c r="W22" s="14"/>
      <c r="X22" s="7"/>
      <c r="Y22" s="14" t="s">
        <v>251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5">
        <v>4310.27</v>
      </c>
      <c r="AN22" s="10"/>
      <c r="AO22" s="10"/>
      <c r="AP22" s="10"/>
      <c r="AQ22" s="10"/>
    </row>
    <row r="23" spans="23:38" ht="12.75"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8"/>
    </row>
    <row r="24" spans="23:38" ht="12.75">
      <c r="W24" s="7"/>
      <c r="X24" s="7"/>
      <c r="Y24" s="7" t="s">
        <v>252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8">
        <f>AL22-AL20</f>
        <v>0</v>
      </c>
    </row>
    <row r="25" spans="23:38" ht="12.75"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8"/>
    </row>
    <row r="26" spans="23:38" ht="13.5" thickBot="1">
      <c r="W26" s="7" t="s">
        <v>253</v>
      </c>
      <c r="X26" s="7"/>
      <c r="Y26" s="7" t="s">
        <v>254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9">
        <f>AL13+AL24</f>
        <v>0</v>
      </c>
    </row>
    <row r="27" spans="1:3" ht="13.5" thickTop="1">
      <c r="A27" s="7" t="s">
        <v>255</v>
      </c>
      <c r="B27" s="7"/>
      <c r="C27" s="12">
        <f>SUM(J18:AL18)+AL26</f>
        <v>151570.41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8" r:id="rId2"/>
  <headerFooter>
    <oddHeader>&amp;L&amp;G&amp;C&amp;"Arial,Bold"Big Rivers Electric Corporation
MISO Transmission Charges
Month Ending November 30, 2013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24"/>
  <sheetViews>
    <sheetView view="pageLayout" workbookViewId="0" topLeftCell="E1">
      <selection activeCell="H10" sqref="H10"/>
    </sheetView>
  </sheetViews>
  <sheetFormatPr defaultColWidth="9.140625" defaultRowHeight="12.75"/>
  <cols>
    <col min="1" max="1" width="18.140625" style="0" bestFit="1" customWidth="1"/>
    <col min="2" max="2" width="13.140625" style="0" bestFit="1" customWidth="1"/>
    <col min="3" max="3" width="15.8515625" style="0" bestFit="1" customWidth="1"/>
    <col min="4" max="4" width="41.7109375" style="0" bestFit="1" customWidth="1"/>
    <col min="5" max="5" width="27.140625" style="0" customWidth="1"/>
    <col min="6" max="6" width="32.140625" style="0" bestFit="1" customWidth="1"/>
    <col min="7" max="7" width="34.421875" style="0" bestFit="1" customWidth="1"/>
    <col min="8" max="8" width="36.8515625" style="0" bestFit="1" customWidth="1"/>
    <col min="9" max="9" width="9.00390625" style="0" bestFit="1" customWidth="1"/>
    <col min="10" max="10" width="7.57421875" style="0" bestFit="1" customWidth="1"/>
  </cols>
  <sheetData>
    <row r="5" spans="1:10" ht="12.75">
      <c r="A5" t="s">
        <v>33</v>
      </c>
      <c r="B5" t="s">
        <v>34</v>
      </c>
      <c r="C5" t="s">
        <v>226</v>
      </c>
      <c r="D5" t="s">
        <v>79</v>
      </c>
      <c r="E5" s="7" t="s">
        <v>257</v>
      </c>
      <c r="F5" t="s">
        <v>81</v>
      </c>
      <c r="G5" t="s">
        <v>234</v>
      </c>
      <c r="H5" t="s">
        <v>53</v>
      </c>
      <c r="I5" t="s">
        <v>47</v>
      </c>
      <c r="J5" t="s">
        <v>125</v>
      </c>
    </row>
    <row r="6" spans="1:10" ht="12.75">
      <c r="A6" s="5">
        <v>41579</v>
      </c>
      <c r="B6" s="1">
        <v>0</v>
      </c>
      <c r="C6" s="1" t="s">
        <v>76</v>
      </c>
      <c r="D6" s="1" t="s">
        <v>35</v>
      </c>
      <c r="E6" s="1">
        <v>267819</v>
      </c>
      <c r="F6" s="1">
        <v>0.00420614</v>
      </c>
      <c r="G6" s="1">
        <v>292905.749</v>
      </c>
      <c r="H6" s="3">
        <f>E6*F6</f>
        <v>1126.48420866</v>
      </c>
      <c r="I6" s="1" t="s">
        <v>29</v>
      </c>
      <c r="J6" s="1" t="s">
        <v>73</v>
      </c>
    </row>
    <row r="7" spans="1:10" ht="12.75">
      <c r="A7" s="5">
        <v>41579</v>
      </c>
      <c r="B7" s="1">
        <v>0</v>
      </c>
      <c r="C7" s="1" t="s">
        <v>102</v>
      </c>
      <c r="D7" s="1" t="s">
        <v>35</v>
      </c>
      <c r="E7" s="1">
        <v>267819</v>
      </c>
      <c r="F7" s="1">
        <v>0.00501296</v>
      </c>
      <c r="G7" s="1">
        <v>292905.749</v>
      </c>
      <c r="H7" s="3">
        <f aca="true" t="shared" si="0" ref="H7:H23">E7*F7</f>
        <v>1342.5659342400002</v>
      </c>
      <c r="I7" s="1" t="s">
        <v>29</v>
      </c>
      <c r="J7" s="1" t="s">
        <v>73</v>
      </c>
    </row>
    <row r="8" spans="1:10" ht="12.75">
      <c r="A8" s="5">
        <v>41579</v>
      </c>
      <c r="B8" s="1">
        <v>0</v>
      </c>
      <c r="C8" s="1" t="s">
        <v>65</v>
      </c>
      <c r="D8" s="1" t="s">
        <v>35</v>
      </c>
      <c r="E8" s="1">
        <v>267819</v>
      </c>
      <c r="F8" s="1">
        <v>0.01629656</v>
      </c>
      <c r="G8" s="1">
        <v>292905.749</v>
      </c>
      <c r="H8" s="3">
        <f t="shared" si="0"/>
        <v>4364.52840264</v>
      </c>
      <c r="I8" s="1" t="s">
        <v>29</v>
      </c>
      <c r="J8" s="1" t="s">
        <v>73</v>
      </c>
    </row>
    <row r="9" spans="1:10" ht="12.75">
      <c r="A9" s="5">
        <v>41579</v>
      </c>
      <c r="B9" s="1">
        <v>0</v>
      </c>
      <c r="C9" s="1" t="s">
        <v>98</v>
      </c>
      <c r="D9" s="1" t="s">
        <v>35</v>
      </c>
      <c r="E9" s="1">
        <v>267819</v>
      </c>
      <c r="F9" s="1">
        <v>0.08175387</v>
      </c>
      <c r="G9" s="1">
        <v>292905.749</v>
      </c>
      <c r="H9" s="3">
        <f t="shared" si="0"/>
        <v>21895.23970953</v>
      </c>
      <c r="I9" s="1" t="s">
        <v>29</v>
      </c>
      <c r="J9" s="1" t="s">
        <v>73</v>
      </c>
    </row>
    <row r="10" spans="1:10" ht="12.75">
      <c r="A10" s="5">
        <v>41579</v>
      </c>
      <c r="B10" s="1">
        <v>0</v>
      </c>
      <c r="C10" s="1" t="s">
        <v>90</v>
      </c>
      <c r="D10" s="1" t="s">
        <v>134</v>
      </c>
      <c r="E10" s="1">
        <v>267819</v>
      </c>
      <c r="F10" s="1">
        <v>0.0013096</v>
      </c>
      <c r="G10" s="1">
        <v>292905.749</v>
      </c>
      <c r="H10" s="3">
        <f t="shared" si="0"/>
        <v>350.7357624</v>
      </c>
      <c r="I10" s="1" t="s">
        <v>29</v>
      </c>
      <c r="J10" s="1" t="s">
        <v>73</v>
      </c>
    </row>
    <row r="11" spans="1:10" ht="12.75">
      <c r="A11" s="5">
        <v>41579</v>
      </c>
      <c r="B11" s="1">
        <v>0</v>
      </c>
      <c r="C11" s="1" t="s">
        <v>71</v>
      </c>
      <c r="D11" s="1" t="s">
        <v>59</v>
      </c>
      <c r="E11" s="1">
        <v>267819</v>
      </c>
      <c r="F11" s="1">
        <v>0.00081569</v>
      </c>
      <c r="G11" s="1">
        <v>292905.749</v>
      </c>
      <c r="H11" s="3">
        <f t="shared" si="0"/>
        <v>218.45728011</v>
      </c>
      <c r="I11" s="1" t="s">
        <v>29</v>
      </c>
      <c r="J11" s="1" t="s">
        <v>73</v>
      </c>
    </row>
    <row r="12" spans="1:10" ht="12.75">
      <c r="A12" s="5">
        <v>41579</v>
      </c>
      <c r="B12" s="1">
        <v>0</v>
      </c>
      <c r="C12" s="1" t="s">
        <v>102</v>
      </c>
      <c r="D12" s="1" t="s">
        <v>59</v>
      </c>
      <c r="E12" s="1">
        <v>267819</v>
      </c>
      <c r="F12" s="1">
        <v>0.00115097</v>
      </c>
      <c r="G12" s="1">
        <v>292905.749</v>
      </c>
      <c r="H12" s="3">
        <f t="shared" si="0"/>
        <v>308.25163443</v>
      </c>
      <c r="I12" s="1" t="s">
        <v>29</v>
      </c>
      <c r="J12" s="1" t="s">
        <v>73</v>
      </c>
    </row>
    <row r="13" spans="1:10" ht="12.75">
      <c r="A13" s="5">
        <v>41579</v>
      </c>
      <c r="B13" s="1">
        <v>0</v>
      </c>
      <c r="C13" s="1" t="s">
        <v>102</v>
      </c>
      <c r="D13" s="1" t="s">
        <v>30</v>
      </c>
      <c r="E13" s="1">
        <v>267819</v>
      </c>
      <c r="F13" s="1">
        <v>0.00167168</v>
      </c>
      <c r="G13" s="1">
        <v>292905.749</v>
      </c>
      <c r="H13" s="3">
        <f t="shared" si="0"/>
        <v>447.70766592</v>
      </c>
      <c r="I13" s="1" t="s">
        <v>29</v>
      </c>
      <c r="J13" s="1" t="s">
        <v>73</v>
      </c>
    </row>
    <row r="14" spans="1:10" ht="12.75">
      <c r="A14" s="5">
        <v>41579</v>
      </c>
      <c r="B14" s="1">
        <v>0</v>
      </c>
      <c r="C14" s="1" t="s">
        <v>22</v>
      </c>
      <c r="D14" s="1" t="s">
        <v>108</v>
      </c>
      <c r="E14" s="1">
        <v>267819</v>
      </c>
      <c r="F14" s="1">
        <v>0.00472561</v>
      </c>
      <c r="G14" s="1">
        <v>292905.749</v>
      </c>
      <c r="H14" s="3">
        <f t="shared" si="0"/>
        <v>1265.60814459</v>
      </c>
      <c r="I14" s="1" t="s">
        <v>29</v>
      </c>
      <c r="J14" s="1" t="s">
        <v>73</v>
      </c>
    </row>
    <row r="15" spans="1:10" ht="12.75">
      <c r="A15" s="5">
        <v>41579</v>
      </c>
      <c r="B15" s="1">
        <v>0</v>
      </c>
      <c r="C15" s="1" t="s">
        <v>22</v>
      </c>
      <c r="D15" s="1" t="s">
        <v>218</v>
      </c>
      <c r="E15" s="1">
        <v>267819</v>
      </c>
      <c r="F15" s="1">
        <v>0.00099125</v>
      </c>
      <c r="G15" s="1">
        <v>292905.749</v>
      </c>
      <c r="H15" s="3">
        <f t="shared" si="0"/>
        <v>265.47558375</v>
      </c>
      <c r="I15" s="1" t="s">
        <v>29</v>
      </c>
      <c r="J15" s="1" t="s">
        <v>73</v>
      </c>
    </row>
    <row r="16" spans="1:10" ht="12.75">
      <c r="A16" s="5">
        <v>41579</v>
      </c>
      <c r="B16" s="1">
        <v>0</v>
      </c>
      <c r="C16" s="1" t="s">
        <v>20</v>
      </c>
      <c r="D16" s="1" t="s">
        <v>115</v>
      </c>
      <c r="E16" s="1">
        <v>267819</v>
      </c>
      <c r="F16" s="1">
        <v>0.00858552</v>
      </c>
      <c r="G16" s="1">
        <v>292905.749</v>
      </c>
      <c r="H16" s="3">
        <f t="shared" si="0"/>
        <v>2299.36538088</v>
      </c>
      <c r="I16" s="1" t="s">
        <v>29</v>
      </c>
      <c r="J16" s="1" t="s">
        <v>73</v>
      </c>
    </row>
    <row r="17" spans="1:10" ht="12.75">
      <c r="A17" s="5">
        <v>41579</v>
      </c>
      <c r="B17" s="1">
        <v>0</v>
      </c>
      <c r="C17" s="1" t="s">
        <v>22</v>
      </c>
      <c r="D17" s="1" t="s">
        <v>107</v>
      </c>
      <c r="E17" s="1">
        <v>267819</v>
      </c>
      <c r="F17" s="1">
        <v>0.00809567</v>
      </c>
      <c r="G17" s="1">
        <v>292905.749</v>
      </c>
      <c r="H17" s="3">
        <f t="shared" si="0"/>
        <v>2168.17424373</v>
      </c>
      <c r="I17" s="1" t="s">
        <v>29</v>
      </c>
      <c r="J17" s="1" t="s">
        <v>73</v>
      </c>
    </row>
    <row r="18" spans="1:10" ht="12.75">
      <c r="A18" s="5">
        <v>41579</v>
      </c>
      <c r="B18" s="1">
        <v>0</v>
      </c>
      <c r="C18" s="1" t="s">
        <v>20</v>
      </c>
      <c r="D18" s="1" t="s">
        <v>89</v>
      </c>
      <c r="E18" s="1">
        <v>267819</v>
      </c>
      <c r="F18" s="1">
        <v>0.01753396</v>
      </c>
      <c r="G18" s="1">
        <v>292905.749</v>
      </c>
      <c r="H18" s="3">
        <f t="shared" si="0"/>
        <v>4695.92763324</v>
      </c>
      <c r="I18" s="1" t="s">
        <v>29</v>
      </c>
      <c r="J18" s="1" t="s">
        <v>73</v>
      </c>
    </row>
    <row r="19" spans="1:10" ht="12.75">
      <c r="A19" s="5">
        <v>41579</v>
      </c>
      <c r="B19" s="1">
        <v>0</v>
      </c>
      <c r="C19" s="1" t="s">
        <v>72</v>
      </c>
      <c r="D19" s="1" t="s">
        <v>87</v>
      </c>
      <c r="E19" s="1">
        <v>267819</v>
      </c>
      <c r="F19" s="1">
        <v>0.00018667</v>
      </c>
      <c r="G19" s="1">
        <v>292905.749</v>
      </c>
      <c r="H19" s="3">
        <f t="shared" si="0"/>
        <v>49.99377273</v>
      </c>
      <c r="I19" s="1" t="s">
        <v>29</v>
      </c>
      <c r="J19" s="1" t="s">
        <v>73</v>
      </c>
    </row>
    <row r="20" spans="1:10" ht="12.75">
      <c r="A20" s="5">
        <v>41579</v>
      </c>
      <c r="B20" s="1">
        <v>0</v>
      </c>
      <c r="C20" s="1" t="s">
        <v>66</v>
      </c>
      <c r="D20" s="1" t="s">
        <v>87</v>
      </c>
      <c r="E20" s="1">
        <v>267819</v>
      </c>
      <c r="F20" s="1">
        <v>0.06603758</v>
      </c>
      <c r="G20" s="1">
        <v>292905.749</v>
      </c>
      <c r="H20" s="3">
        <f t="shared" si="0"/>
        <v>17686.118638019998</v>
      </c>
      <c r="I20" s="1" t="s">
        <v>29</v>
      </c>
      <c r="J20" s="1" t="s">
        <v>73</v>
      </c>
    </row>
    <row r="21" spans="1:10" ht="12.75">
      <c r="A21" s="20">
        <v>41579</v>
      </c>
      <c r="B21" s="21">
        <v>0</v>
      </c>
      <c r="C21" s="21" t="s">
        <v>22</v>
      </c>
      <c r="D21" s="21" t="s">
        <v>101</v>
      </c>
      <c r="E21" s="21">
        <v>267819</v>
      </c>
      <c r="F21" s="21">
        <v>0.00074686</v>
      </c>
      <c r="G21" s="21">
        <v>292905.749</v>
      </c>
      <c r="H21" s="13">
        <f t="shared" si="0"/>
        <v>200.02329834</v>
      </c>
      <c r="I21" s="21" t="s">
        <v>29</v>
      </c>
      <c r="J21" s="21" t="s">
        <v>73</v>
      </c>
    </row>
    <row r="22" spans="1:10" ht="12.75">
      <c r="A22" s="20">
        <v>41579</v>
      </c>
      <c r="B22" s="21">
        <v>0</v>
      </c>
      <c r="C22" s="21" t="s">
        <v>90</v>
      </c>
      <c r="D22" s="21" t="s">
        <v>133</v>
      </c>
      <c r="E22" s="21">
        <v>267819</v>
      </c>
      <c r="F22" s="21">
        <v>0.00729121</v>
      </c>
      <c r="G22" s="21">
        <v>292905.749</v>
      </c>
      <c r="H22" s="13">
        <f t="shared" si="0"/>
        <v>1952.72457099</v>
      </c>
      <c r="I22" s="21" t="s">
        <v>29</v>
      </c>
      <c r="J22" s="21" t="s">
        <v>73</v>
      </c>
    </row>
    <row r="23" spans="1:10" ht="13.5" thickBot="1">
      <c r="A23" s="22">
        <v>41579</v>
      </c>
      <c r="B23" s="17">
        <v>0</v>
      </c>
      <c r="C23" s="17" t="s">
        <v>67</v>
      </c>
      <c r="D23" s="17" t="s">
        <v>248</v>
      </c>
      <c r="E23" s="17">
        <v>267819</v>
      </c>
      <c r="F23" s="17">
        <v>0.00016907</v>
      </c>
      <c r="G23" s="17">
        <v>292905.749</v>
      </c>
      <c r="H23" s="18">
        <f t="shared" si="0"/>
        <v>45.28015833</v>
      </c>
      <c r="I23" s="17" t="s">
        <v>29</v>
      </c>
      <c r="J23" s="17" t="s">
        <v>73</v>
      </c>
    </row>
    <row r="24" ht="13.5" thickTop="1">
      <c r="H24" s="19">
        <f>SUM(H6:H23)</f>
        <v>60682.66202252999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7" r:id="rId2"/>
  <headerFooter>
    <oddHeader>&amp;L&amp;G&amp;C&amp;"Arial,Bold"
Century
Schedule 26-A
Month Ending November 30, 2013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"/>
  <sheetViews>
    <sheetView workbookViewId="0" topLeftCell="A1">
      <selection activeCell="D35" sqref="D35"/>
    </sheetView>
  </sheetViews>
  <sheetFormatPr defaultColWidth="9.140625" defaultRowHeight="12.75"/>
  <cols>
    <col min="1" max="1" width="11.7109375" style="0" bestFit="1" customWidth="1"/>
    <col min="2" max="2" width="13.140625" style="0" bestFit="1" customWidth="1"/>
    <col min="3" max="3" width="25.7109375" style="0" bestFit="1" customWidth="1"/>
    <col min="4" max="4" width="28.57421875" style="0" bestFit="1" customWidth="1"/>
    <col min="5" max="5" width="30.7109375" style="0" bestFit="1" customWidth="1"/>
    <col min="6" max="6" width="31.57421875" style="0" bestFit="1" customWidth="1"/>
    <col min="7" max="7" width="53.421875" style="0" bestFit="1" customWidth="1"/>
    <col min="8" max="8" width="24.7109375" style="0" bestFit="1" customWidth="1"/>
    <col min="9" max="9" width="24.00390625" style="0" bestFit="1" customWidth="1"/>
    <col min="10" max="10" width="29.28125" style="0" bestFit="1" customWidth="1"/>
    <col min="11" max="11" width="45.57421875" style="0" bestFit="1" customWidth="1"/>
    <col min="12" max="12" width="30.57421875" style="0" bestFit="1" customWidth="1"/>
    <col min="13" max="13" width="35.8515625" style="0" bestFit="1" customWidth="1"/>
    <col min="14" max="14" width="15.28125" style="0" bestFit="1" customWidth="1"/>
    <col min="15" max="15" width="7.57421875" style="0" bestFit="1" customWidth="1"/>
  </cols>
  <sheetData>
    <row r="1" spans="1:15" ht="12.75">
      <c r="A1" t="s">
        <v>33</v>
      </c>
      <c r="B1" t="s">
        <v>34</v>
      </c>
      <c r="C1" t="s">
        <v>79</v>
      </c>
      <c r="D1" t="s">
        <v>78</v>
      </c>
      <c r="E1" t="s">
        <v>77</v>
      </c>
      <c r="F1" t="s">
        <v>80</v>
      </c>
      <c r="G1" t="s">
        <v>237</v>
      </c>
      <c r="H1" t="s">
        <v>124</v>
      </c>
      <c r="I1" t="s">
        <v>74</v>
      </c>
      <c r="J1" t="s">
        <v>68</v>
      </c>
      <c r="K1" t="s">
        <v>2</v>
      </c>
      <c r="L1" t="s">
        <v>235</v>
      </c>
      <c r="M1" t="s">
        <v>118</v>
      </c>
      <c r="N1" t="s">
        <v>45</v>
      </c>
      <c r="O1" t="s">
        <v>125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M11"/>
  <sheetViews>
    <sheetView tabSelected="1" view="pageLayout" workbookViewId="0" topLeftCell="A1">
      <selection activeCell="F20" sqref="F20"/>
    </sheetView>
  </sheetViews>
  <sheetFormatPr defaultColWidth="9.140625" defaultRowHeight="12.75"/>
  <cols>
    <col min="1" max="1" width="9.00390625" style="0" bestFit="1" customWidth="1"/>
    <col min="2" max="2" width="15.57421875" style="0" bestFit="1" customWidth="1"/>
    <col min="3" max="3" width="16.57421875" style="0" bestFit="1" customWidth="1"/>
    <col min="4" max="4" width="18.7109375" style="0" bestFit="1" customWidth="1"/>
    <col min="5" max="6" width="14.421875" style="0" bestFit="1" customWidth="1"/>
    <col min="7" max="9" width="14.421875" style="0" hidden="1" customWidth="1"/>
    <col min="10" max="10" width="15.421875" style="0" bestFit="1" customWidth="1"/>
    <col min="11" max="11" width="19.140625" style="0" hidden="1" customWidth="1"/>
    <col min="12" max="12" width="9.7109375" style="0" hidden="1" customWidth="1"/>
    <col min="13" max="13" width="13.8515625" style="0" hidden="1" customWidth="1"/>
    <col min="14" max="14" width="18.57421875" style="0" hidden="1" customWidth="1"/>
    <col min="15" max="15" width="17.421875" style="0" hidden="1" customWidth="1"/>
    <col min="16" max="19" width="18.00390625" style="0" hidden="1" customWidth="1"/>
    <col min="20" max="20" width="18.00390625" style="0" bestFit="1" customWidth="1"/>
    <col min="21" max="21" width="20.8515625" style="0" hidden="1" customWidth="1"/>
    <col min="22" max="22" width="18.00390625" style="0" hidden="1" customWidth="1"/>
    <col min="23" max="23" width="23.7109375" style="0" bestFit="1" customWidth="1"/>
    <col min="24" max="24" width="22.7109375" style="0" hidden="1" customWidth="1"/>
    <col min="25" max="25" width="23.7109375" style="0" hidden="1" customWidth="1"/>
    <col min="26" max="26" width="22.7109375" style="0" hidden="1" customWidth="1"/>
    <col min="27" max="33" width="18.00390625" style="0" hidden="1" customWidth="1"/>
    <col min="34" max="35" width="19.8515625" style="0" hidden="1" customWidth="1"/>
    <col min="36" max="36" width="18.00390625" style="0" hidden="1" customWidth="1"/>
    <col min="37" max="37" width="20.8515625" style="0" hidden="1" customWidth="1"/>
    <col min="38" max="38" width="40.28125" style="0" customWidth="1"/>
    <col min="39" max="39" width="34.57421875" style="0" hidden="1" customWidth="1"/>
  </cols>
  <sheetData>
    <row r="5" spans="1:39" ht="12.75">
      <c r="A5" s="1" t="s">
        <v>19</v>
      </c>
      <c r="B5" s="1" t="s">
        <v>219</v>
      </c>
      <c r="C5" s="1" t="s">
        <v>132</v>
      </c>
      <c r="D5" s="1" t="s">
        <v>244</v>
      </c>
      <c r="E5" s="1" t="s">
        <v>179</v>
      </c>
      <c r="F5" s="1" t="s">
        <v>181</v>
      </c>
      <c r="G5" s="1" t="s">
        <v>182</v>
      </c>
      <c r="H5" s="1" t="s">
        <v>183</v>
      </c>
      <c r="I5" s="1" t="s">
        <v>184</v>
      </c>
      <c r="J5" s="1" t="s">
        <v>180</v>
      </c>
      <c r="K5" s="1" t="s">
        <v>109</v>
      </c>
      <c r="L5" s="1" t="s">
        <v>225</v>
      </c>
      <c r="M5" s="1" t="s">
        <v>113</v>
      </c>
      <c r="N5" s="1" t="s">
        <v>21</v>
      </c>
      <c r="O5" s="1" t="s">
        <v>214</v>
      </c>
      <c r="P5" s="1" t="s">
        <v>191</v>
      </c>
      <c r="Q5" s="1" t="s">
        <v>192</v>
      </c>
      <c r="R5" s="1" t="s">
        <v>193</v>
      </c>
      <c r="S5" s="1" t="s">
        <v>194</v>
      </c>
      <c r="T5" s="1" t="s">
        <v>197</v>
      </c>
      <c r="U5" s="1" t="s">
        <v>198</v>
      </c>
      <c r="V5" s="1" t="s">
        <v>200</v>
      </c>
      <c r="W5" s="1" t="s">
        <v>189</v>
      </c>
      <c r="X5" s="1" t="s">
        <v>190</v>
      </c>
      <c r="Y5" s="1" t="s">
        <v>195</v>
      </c>
      <c r="Z5" s="1" t="s">
        <v>196</v>
      </c>
      <c r="AA5" s="1" t="s">
        <v>201</v>
      </c>
      <c r="AB5" s="1" t="s">
        <v>202</v>
      </c>
      <c r="AC5" s="1" t="s">
        <v>205</v>
      </c>
      <c r="AD5" s="1" t="s">
        <v>206</v>
      </c>
      <c r="AE5" s="1" t="s">
        <v>207</v>
      </c>
      <c r="AF5" s="1" t="s">
        <v>208</v>
      </c>
      <c r="AG5" s="1" t="s">
        <v>209</v>
      </c>
      <c r="AH5" s="1" t="s">
        <v>210</v>
      </c>
      <c r="AI5" s="1" t="s">
        <v>211</v>
      </c>
      <c r="AJ5" s="1" t="s">
        <v>212</v>
      </c>
      <c r="AK5" s="1" t="s">
        <v>213</v>
      </c>
      <c r="AL5" s="1" t="s">
        <v>52</v>
      </c>
      <c r="AM5" s="1" t="s">
        <v>227</v>
      </c>
    </row>
    <row r="6" spans="1:39" ht="12.75">
      <c r="A6" s="1" t="s">
        <v>96</v>
      </c>
      <c r="B6" s="1" t="s">
        <v>27</v>
      </c>
      <c r="C6" s="2">
        <v>491</v>
      </c>
      <c r="D6" s="3">
        <v>628946.44</v>
      </c>
      <c r="E6" s="3">
        <v>85959.43</v>
      </c>
      <c r="F6" s="3">
        <v>56470.14</v>
      </c>
      <c r="G6" s="3">
        <v>0</v>
      </c>
      <c r="H6" s="3">
        <v>0</v>
      </c>
      <c r="I6" s="3">
        <v>0</v>
      </c>
      <c r="J6" s="3">
        <v>39631.56</v>
      </c>
      <c r="K6" s="3">
        <v>0</v>
      </c>
      <c r="L6" s="4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434.6</v>
      </c>
      <c r="U6" s="3">
        <v>0</v>
      </c>
      <c r="V6" s="3">
        <v>0</v>
      </c>
      <c r="W6" s="3">
        <v>16755.02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</row>
    <row r="7" spans="3:38" ht="12.75">
      <c r="C7" s="1" t="s">
        <v>199</v>
      </c>
      <c r="AL7" s="3">
        <f>-BREC!AL17</f>
        <v>60682.66</v>
      </c>
    </row>
    <row r="8" spans="3:38" ht="12.75">
      <c r="C8" s="1"/>
      <c r="AL8" s="3"/>
    </row>
    <row r="11" spans="1:4" ht="12.75">
      <c r="A11" s="7" t="s">
        <v>256</v>
      </c>
      <c r="D11" s="19">
        <f>SUM(D6:AL7)</f>
        <v>888879.8499999999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7" r:id="rId2"/>
  <headerFooter>
    <oddHeader>&amp;L&amp;G&amp;C&amp;"Arial,Bold"Century 
MISO Tranmission Charges
Month Ending November 30, 2013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U11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12.8515625" style="0" bestFit="1" customWidth="1"/>
    <col min="3" max="3" width="8.7109375" style="0" bestFit="1" customWidth="1"/>
    <col min="4" max="5" width="18.140625" style="0" bestFit="1" customWidth="1"/>
    <col min="6" max="6" width="8.421875" style="0" bestFit="1" customWidth="1"/>
    <col min="7" max="8" width="6.140625" style="0" bestFit="1" customWidth="1"/>
    <col min="9" max="9" width="15.140625" style="0" bestFit="1" customWidth="1"/>
    <col min="10" max="10" width="15.57421875" style="0" bestFit="1" customWidth="1"/>
    <col min="11" max="11" width="10.00390625" style="0" bestFit="1" customWidth="1"/>
    <col min="12" max="12" width="9.7109375" style="0" bestFit="1" customWidth="1"/>
    <col min="13" max="13" width="16.57421875" style="0" bestFit="1" customWidth="1"/>
    <col min="14" max="14" width="13.140625" style="0" bestFit="1" customWidth="1"/>
    <col min="15" max="15" width="20.57421875" style="0" bestFit="1" customWidth="1"/>
    <col min="16" max="16" width="12.28125" style="0" bestFit="1" customWidth="1"/>
    <col min="17" max="17" width="10.140625" style="0" bestFit="1" customWidth="1"/>
    <col min="18" max="18" width="11.8515625" style="0" bestFit="1" customWidth="1"/>
    <col min="19" max="19" width="9.7109375" style="0" bestFit="1" customWidth="1"/>
    <col min="20" max="20" width="10.140625" style="0" bestFit="1" customWidth="1"/>
    <col min="21" max="21" width="10.28125" style="0" bestFit="1" customWidth="1"/>
    <col min="22" max="22" width="12.8515625" style="0" bestFit="1" customWidth="1"/>
    <col min="23" max="23" width="10.140625" style="0" bestFit="1" customWidth="1"/>
    <col min="24" max="24" width="12.28125" style="0" bestFit="1" customWidth="1"/>
    <col min="25" max="25" width="10.28125" style="0" bestFit="1" customWidth="1"/>
    <col min="26" max="26" width="12.28125" style="0" bestFit="1" customWidth="1"/>
    <col min="27" max="27" width="10.28125" style="0" bestFit="1" customWidth="1"/>
    <col min="28" max="28" width="12.28125" style="0" bestFit="1" customWidth="1"/>
    <col min="29" max="29" width="10.28125" style="0" bestFit="1" customWidth="1"/>
    <col min="30" max="30" width="12.28125" style="0" bestFit="1" customWidth="1"/>
    <col min="31" max="31" width="11.28125" style="0" bestFit="1" customWidth="1"/>
    <col min="32" max="32" width="13.421875" style="0" bestFit="1" customWidth="1"/>
    <col min="33" max="33" width="16.28125" style="0" bestFit="1" customWidth="1"/>
    <col min="34" max="34" width="11.28125" style="0" bestFit="1" customWidth="1"/>
    <col min="35" max="35" width="13.421875" style="0" bestFit="1" customWidth="1"/>
    <col min="36" max="36" width="11.28125" style="0" bestFit="1" customWidth="1"/>
    <col min="37" max="37" width="13.421875" style="0" bestFit="1" customWidth="1"/>
    <col min="38" max="38" width="13.28125" style="0" bestFit="1" customWidth="1"/>
    <col min="39" max="39" width="15.28125" style="0" bestFit="1" customWidth="1"/>
    <col min="40" max="40" width="13.28125" style="0" bestFit="1" customWidth="1"/>
    <col min="41" max="41" width="15.28125" style="0" bestFit="1" customWidth="1"/>
    <col min="42" max="42" width="11.28125" style="0" bestFit="1" customWidth="1"/>
    <col min="43" max="43" width="13.421875" style="0" bestFit="1" customWidth="1"/>
    <col min="44" max="44" width="16.28125" style="0" bestFit="1" customWidth="1"/>
    <col min="45" max="45" width="15.28125" style="0" bestFit="1" customWidth="1"/>
    <col min="46" max="46" width="9.00390625" style="0" bestFit="1" customWidth="1"/>
    <col min="47" max="47" width="7.57421875" style="0" bestFit="1" customWidth="1"/>
  </cols>
  <sheetData>
    <row r="1" spans="1:47" ht="12.75">
      <c r="A1" t="s">
        <v>19</v>
      </c>
      <c r="B1" t="s">
        <v>131</v>
      </c>
      <c r="C1" t="s">
        <v>185</v>
      </c>
      <c r="D1" t="s">
        <v>176</v>
      </c>
      <c r="E1" t="s">
        <v>177</v>
      </c>
      <c r="F1" t="s">
        <v>119</v>
      </c>
      <c r="G1" t="s">
        <v>106</v>
      </c>
      <c r="H1" t="s">
        <v>105</v>
      </c>
      <c r="I1" t="s">
        <v>220</v>
      </c>
      <c r="J1" t="s">
        <v>219</v>
      </c>
      <c r="K1" t="s">
        <v>224</v>
      </c>
      <c r="L1" t="s">
        <v>225</v>
      </c>
      <c r="M1" t="s">
        <v>132</v>
      </c>
      <c r="N1" t="s">
        <v>38</v>
      </c>
      <c r="O1" t="s">
        <v>50</v>
      </c>
      <c r="P1" t="s">
        <v>100</v>
      </c>
      <c r="Q1" t="s">
        <v>69</v>
      </c>
      <c r="R1" t="s">
        <v>120</v>
      </c>
      <c r="S1" t="s">
        <v>41</v>
      </c>
      <c r="T1" t="s">
        <v>42</v>
      </c>
      <c r="U1" t="s">
        <v>137</v>
      </c>
      <c r="V1" t="s">
        <v>136</v>
      </c>
      <c r="W1" t="s">
        <v>178</v>
      </c>
      <c r="X1" t="s">
        <v>143</v>
      </c>
      <c r="Y1" t="s">
        <v>152</v>
      </c>
      <c r="Z1" t="s">
        <v>151</v>
      </c>
      <c r="AA1" t="s">
        <v>172</v>
      </c>
      <c r="AB1" t="s">
        <v>171</v>
      </c>
      <c r="AC1" t="s">
        <v>174</v>
      </c>
      <c r="AD1" t="s">
        <v>173</v>
      </c>
      <c r="AE1" t="s">
        <v>149</v>
      </c>
      <c r="AF1" t="s">
        <v>148</v>
      </c>
      <c r="AG1" t="s">
        <v>150</v>
      </c>
      <c r="AH1" t="s">
        <v>154</v>
      </c>
      <c r="AI1" t="s">
        <v>153</v>
      </c>
      <c r="AJ1" t="s">
        <v>163</v>
      </c>
      <c r="AK1" t="s">
        <v>162</v>
      </c>
      <c r="AL1" t="s">
        <v>165</v>
      </c>
      <c r="AM1" t="s">
        <v>164</v>
      </c>
      <c r="AN1" t="s">
        <v>167</v>
      </c>
      <c r="AO1" t="s">
        <v>166</v>
      </c>
      <c r="AP1" t="s">
        <v>169</v>
      </c>
      <c r="AQ1" t="s">
        <v>168</v>
      </c>
      <c r="AR1" t="s">
        <v>170</v>
      </c>
      <c r="AS1" t="s">
        <v>243</v>
      </c>
      <c r="AT1" t="s">
        <v>47</v>
      </c>
      <c r="AU1" t="s">
        <v>125</v>
      </c>
    </row>
    <row r="2" spans="1:47" ht="12.75">
      <c r="A2" s="1" t="s">
        <v>15</v>
      </c>
      <c r="B2" s="1" t="s">
        <v>10</v>
      </c>
      <c r="C2" s="1">
        <v>7</v>
      </c>
      <c r="D2" s="5">
        <v>40544</v>
      </c>
      <c r="E2" s="5">
        <v>42005</v>
      </c>
      <c r="F2" s="1" t="s">
        <v>249</v>
      </c>
      <c r="G2" s="1" t="s">
        <v>25</v>
      </c>
      <c r="H2" s="1" t="s">
        <v>229</v>
      </c>
      <c r="I2" s="1" t="s">
        <v>28</v>
      </c>
      <c r="J2" s="1" t="s">
        <v>175</v>
      </c>
      <c r="K2" s="1" t="s">
        <v>97</v>
      </c>
      <c r="L2" s="3">
        <v>0</v>
      </c>
      <c r="M2" s="1">
        <v>51</v>
      </c>
      <c r="N2" s="1">
        <v>0</v>
      </c>
      <c r="O2" s="6">
        <v>0</v>
      </c>
      <c r="P2" s="1">
        <v>0</v>
      </c>
      <c r="Q2" s="1">
        <v>4</v>
      </c>
      <c r="R2" s="4">
        <v>0</v>
      </c>
      <c r="S2" s="3" t="s">
        <v>97</v>
      </c>
      <c r="T2" s="3">
        <v>0</v>
      </c>
      <c r="U2" s="4">
        <v>0</v>
      </c>
      <c r="V2" s="3">
        <v>0</v>
      </c>
      <c r="W2" s="4">
        <v>0</v>
      </c>
      <c r="X2" s="3">
        <v>0</v>
      </c>
      <c r="Y2" s="4">
        <v>0</v>
      </c>
      <c r="Z2" s="3">
        <v>0</v>
      </c>
      <c r="AA2" s="4">
        <v>0</v>
      </c>
      <c r="AB2" s="3">
        <v>0</v>
      </c>
      <c r="AC2" s="4">
        <v>0</v>
      </c>
      <c r="AD2" s="3">
        <v>0</v>
      </c>
      <c r="AE2" s="4">
        <v>0</v>
      </c>
      <c r="AF2" s="3">
        <v>0</v>
      </c>
      <c r="AG2" s="3">
        <v>0</v>
      </c>
      <c r="AH2" s="4">
        <v>0</v>
      </c>
      <c r="AI2" s="3">
        <v>0</v>
      </c>
      <c r="AJ2" s="4">
        <v>0</v>
      </c>
      <c r="AK2" s="3">
        <v>0</v>
      </c>
      <c r="AL2" s="4">
        <v>0</v>
      </c>
      <c r="AM2" s="3">
        <v>0</v>
      </c>
      <c r="AN2" s="4">
        <v>0</v>
      </c>
      <c r="AO2" s="3">
        <v>0</v>
      </c>
      <c r="AP2" s="4">
        <v>0</v>
      </c>
      <c r="AQ2" s="3">
        <v>0</v>
      </c>
      <c r="AR2" s="3">
        <v>0</v>
      </c>
      <c r="AS2" s="1" t="s">
        <v>103</v>
      </c>
      <c r="AT2" s="1" t="s">
        <v>29</v>
      </c>
      <c r="AU2" s="1" t="s">
        <v>73</v>
      </c>
    </row>
    <row r="3" spans="1:47" ht="12.75">
      <c r="A3" s="1" t="s">
        <v>16</v>
      </c>
      <c r="B3" s="1" t="s">
        <v>1</v>
      </c>
      <c r="C3" s="1">
        <v>7</v>
      </c>
      <c r="D3" s="5">
        <v>40544</v>
      </c>
      <c r="E3" s="5">
        <v>42005</v>
      </c>
      <c r="F3" s="1" t="s">
        <v>249</v>
      </c>
      <c r="G3" s="1" t="s">
        <v>25</v>
      </c>
      <c r="H3" s="1" t="s">
        <v>229</v>
      </c>
      <c r="I3" s="1" t="s">
        <v>28</v>
      </c>
      <c r="J3" s="1" t="s">
        <v>175</v>
      </c>
      <c r="K3" s="1" t="s">
        <v>97</v>
      </c>
      <c r="L3" s="3">
        <v>0</v>
      </c>
      <c r="M3" s="1">
        <v>51</v>
      </c>
      <c r="N3" s="1">
        <v>0</v>
      </c>
      <c r="O3" s="6">
        <v>0</v>
      </c>
      <c r="P3" s="1">
        <v>0</v>
      </c>
      <c r="Q3" s="1">
        <v>4</v>
      </c>
      <c r="R3" s="4">
        <v>0</v>
      </c>
      <c r="S3" s="3" t="s">
        <v>97</v>
      </c>
      <c r="T3" s="3">
        <v>0</v>
      </c>
      <c r="U3" s="4">
        <v>0</v>
      </c>
      <c r="V3" s="3">
        <v>0</v>
      </c>
      <c r="W3" s="4">
        <v>0</v>
      </c>
      <c r="X3" s="3">
        <v>0</v>
      </c>
      <c r="Y3" s="4">
        <v>0</v>
      </c>
      <c r="Z3" s="3">
        <v>0</v>
      </c>
      <c r="AA3" s="4">
        <v>0</v>
      </c>
      <c r="AB3" s="3">
        <v>0</v>
      </c>
      <c r="AC3" s="4">
        <v>0</v>
      </c>
      <c r="AD3" s="3">
        <v>0</v>
      </c>
      <c r="AE3" s="4">
        <v>0</v>
      </c>
      <c r="AF3" s="3">
        <v>0</v>
      </c>
      <c r="AG3" s="3">
        <v>0</v>
      </c>
      <c r="AH3" s="4">
        <v>0</v>
      </c>
      <c r="AI3" s="3">
        <v>0</v>
      </c>
      <c r="AJ3" s="4">
        <v>0</v>
      </c>
      <c r="AK3" s="3">
        <v>0</v>
      </c>
      <c r="AL3" s="4">
        <v>0</v>
      </c>
      <c r="AM3" s="3">
        <v>0</v>
      </c>
      <c r="AN3" s="4">
        <v>0</v>
      </c>
      <c r="AO3" s="3">
        <v>0</v>
      </c>
      <c r="AP3" s="4">
        <v>0</v>
      </c>
      <c r="AQ3" s="3">
        <v>0</v>
      </c>
      <c r="AR3" s="3">
        <v>0</v>
      </c>
      <c r="AS3" s="1" t="s">
        <v>103</v>
      </c>
      <c r="AT3" s="1" t="s">
        <v>29</v>
      </c>
      <c r="AU3" s="1" t="s">
        <v>73</v>
      </c>
    </row>
    <row r="4" spans="1:47" ht="12.75">
      <c r="A4" s="1" t="s">
        <v>17</v>
      </c>
      <c r="B4" s="1" t="s">
        <v>15</v>
      </c>
      <c r="C4" s="1">
        <v>7</v>
      </c>
      <c r="D4" s="5">
        <v>41548</v>
      </c>
      <c r="E4" s="5">
        <v>41640</v>
      </c>
      <c r="F4" s="1" t="s">
        <v>75</v>
      </c>
      <c r="G4" s="1" t="s">
        <v>25</v>
      </c>
      <c r="H4" s="1" t="s">
        <v>56</v>
      </c>
      <c r="I4" s="1" t="s">
        <v>28</v>
      </c>
      <c r="J4" s="1" t="s">
        <v>175</v>
      </c>
      <c r="K4" s="1" t="s">
        <v>97</v>
      </c>
      <c r="L4" s="3">
        <v>0</v>
      </c>
      <c r="M4" s="1">
        <v>51</v>
      </c>
      <c r="N4" s="1">
        <v>0</v>
      </c>
      <c r="O4" s="6">
        <v>0</v>
      </c>
      <c r="P4" s="1">
        <v>0</v>
      </c>
      <c r="Q4" s="1">
        <v>3</v>
      </c>
      <c r="R4" s="4">
        <v>0</v>
      </c>
      <c r="S4" s="3" t="s">
        <v>97</v>
      </c>
      <c r="T4" s="3">
        <v>0</v>
      </c>
      <c r="U4" s="4">
        <v>0</v>
      </c>
      <c r="V4" s="3">
        <v>0</v>
      </c>
      <c r="W4" s="4">
        <v>0</v>
      </c>
      <c r="X4" s="3">
        <v>0</v>
      </c>
      <c r="Y4" s="4">
        <v>0</v>
      </c>
      <c r="Z4" s="3">
        <v>0</v>
      </c>
      <c r="AA4" s="4">
        <v>0</v>
      </c>
      <c r="AB4" s="3">
        <v>0</v>
      </c>
      <c r="AC4" s="4">
        <v>0</v>
      </c>
      <c r="AD4" s="3">
        <v>0</v>
      </c>
      <c r="AE4" s="4">
        <v>0</v>
      </c>
      <c r="AF4" s="3">
        <v>0</v>
      </c>
      <c r="AG4" s="3">
        <v>0</v>
      </c>
      <c r="AH4" s="4">
        <v>0</v>
      </c>
      <c r="AI4" s="3">
        <v>0</v>
      </c>
      <c r="AJ4" s="4">
        <v>0</v>
      </c>
      <c r="AK4" s="3">
        <v>0</v>
      </c>
      <c r="AL4" s="4">
        <v>0</v>
      </c>
      <c r="AM4" s="3">
        <v>0</v>
      </c>
      <c r="AN4" s="4">
        <v>0</v>
      </c>
      <c r="AO4" s="3">
        <v>0</v>
      </c>
      <c r="AP4" s="4">
        <v>0</v>
      </c>
      <c r="AQ4" s="3">
        <v>0</v>
      </c>
      <c r="AR4" s="3">
        <v>0</v>
      </c>
      <c r="AS4" s="1" t="s">
        <v>103</v>
      </c>
      <c r="AT4" s="1" t="s">
        <v>29</v>
      </c>
      <c r="AU4" s="1" t="s">
        <v>73</v>
      </c>
    </row>
    <row r="5" spans="1:47" ht="12.75">
      <c r="A5" s="1" t="s">
        <v>18</v>
      </c>
      <c r="B5" s="1" t="s">
        <v>16</v>
      </c>
      <c r="C5" s="1">
        <v>7</v>
      </c>
      <c r="D5" s="5">
        <v>41548</v>
      </c>
      <c r="E5" s="5">
        <v>41640</v>
      </c>
      <c r="F5" s="1" t="s">
        <v>75</v>
      </c>
      <c r="G5" s="1" t="s">
        <v>25</v>
      </c>
      <c r="H5" s="1" t="s">
        <v>56</v>
      </c>
      <c r="I5" s="1" t="s">
        <v>28</v>
      </c>
      <c r="J5" s="1" t="s">
        <v>175</v>
      </c>
      <c r="K5" s="1" t="s">
        <v>97</v>
      </c>
      <c r="L5" s="3">
        <v>0</v>
      </c>
      <c r="M5" s="1">
        <v>51</v>
      </c>
      <c r="N5" s="1">
        <v>0</v>
      </c>
      <c r="O5" s="6">
        <v>0</v>
      </c>
      <c r="P5" s="1">
        <v>0</v>
      </c>
      <c r="Q5" s="1">
        <v>3</v>
      </c>
      <c r="R5" s="4">
        <v>0</v>
      </c>
      <c r="S5" s="3" t="s">
        <v>97</v>
      </c>
      <c r="T5" s="3">
        <v>0</v>
      </c>
      <c r="U5" s="4">
        <v>0</v>
      </c>
      <c r="V5" s="3">
        <v>0</v>
      </c>
      <c r="W5" s="4">
        <v>0</v>
      </c>
      <c r="X5" s="3">
        <v>0</v>
      </c>
      <c r="Y5" s="4">
        <v>0</v>
      </c>
      <c r="Z5" s="3">
        <v>0</v>
      </c>
      <c r="AA5" s="4">
        <v>0</v>
      </c>
      <c r="AB5" s="3">
        <v>0</v>
      </c>
      <c r="AC5" s="4">
        <v>0</v>
      </c>
      <c r="AD5" s="3">
        <v>0</v>
      </c>
      <c r="AE5" s="4">
        <v>0</v>
      </c>
      <c r="AF5" s="3">
        <v>0</v>
      </c>
      <c r="AG5" s="3">
        <v>0</v>
      </c>
      <c r="AH5" s="4">
        <v>0</v>
      </c>
      <c r="AI5" s="3">
        <v>0</v>
      </c>
      <c r="AJ5" s="4">
        <v>0</v>
      </c>
      <c r="AK5" s="3">
        <v>0</v>
      </c>
      <c r="AL5" s="4">
        <v>0</v>
      </c>
      <c r="AM5" s="3">
        <v>0</v>
      </c>
      <c r="AN5" s="4">
        <v>0</v>
      </c>
      <c r="AO5" s="3">
        <v>0</v>
      </c>
      <c r="AP5" s="4">
        <v>0</v>
      </c>
      <c r="AQ5" s="3">
        <v>0</v>
      </c>
      <c r="AR5" s="3">
        <v>0</v>
      </c>
      <c r="AS5" s="1" t="s">
        <v>103</v>
      </c>
      <c r="AT5" s="1" t="s">
        <v>29</v>
      </c>
      <c r="AU5" s="1" t="s">
        <v>73</v>
      </c>
    </row>
    <row r="6" spans="1:47" ht="12.75">
      <c r="A6" s="1" t="s">
        <v>91</v>
      </c>
      <c r="B6" s="1" t="s">
        <v>1</v>
      </c>
      <c r="C6" s="1">
        <v>9</v>
      </c>
      <c r="D6" s="5">
        <v>40513</v>
      </c>
      <c r="E6" s="5">
        <v>51471</v>
      </c>
      <c r="F6" s="1" t="s">
        <v>249</v>
      </c>
      <c r="G6" s="1" t="s">
        <v>25</v>
      </c>
      <c r="H6" s="1" t="s">
        <v>25</v>
      </c>
      <c r="I6" s="1" t="s">
        <v>64</v>
      </c>
      <c r="J6" s="1" t="s">
        <v>26</v>
      </c>
      <c r="K6" s="1" t="s">
        <v>97</v>
      </c>
      <c r="L6" s="3">
        <v>0</v>
      </c>
      <c r="M6" s="1">
        <v>0</v>
      </c>
      <c r="N6" s="1">
        <v>1512</v>
      </c>
      <c r="O6" s="6">
        <v>0.256</v>
      </c>
      <c r="P6" s="1">
        <v>387.072</v>
      </c>
      <c r="Q6" s="1">
        <v>30.02</v>
      </c>
      <c r="R6" s="4">
        <v>15586.7989</v>
      </c>
      <c r="S6" s="3" t="s">
        <v>97</v>
      </c>
      <c r="T6" s="3">
        <v>0</v>
      </c>
      <c r="U6" s="4">
        <v>0</v>
      </c>
      <c r="V6" s="3">
        <v>0</v>
      </c>
      <c r="W6" s="4">
        <v>1399.4652</v>
      </c>
      <c r="X6" s="3">
        <v>0</v>
      </c>
      <c r="Y6" s="4">
        <v>0</v>
      </c>
      <c r="Z6" s="3">
        <v>0</v>
      </c>
      <c r="AA6" s="4">
        <v>0</v>
      </c>
      <c r="AB6" s="3">
        <v>0</v>
      </c>
      <c r="AC6" s="4">
        <v>0</v>
      </c>
      <c r="AD6" s="3">
        <v>0</v>
      </c>
      <c r="AE6" s="4">
        <v>10.7704</v>
      </c>
      <c r="AF6" s="3">
        <v>342.63</v>
      </c>
      <c r="AG6" s="3">
        <v>0</v>
      </c>
      <c r="AH6" s="4">
        <v>0</v>
      </c>
      <c r="AI6" s="3">
        <v>0</v>
      </c>
      <c r="AJ6" s="4">
        <v>0</v>
      </c>
      <c r="AK6" s="3">
        <v>0</v>
      </c>
      <c r="AL6" s="4">
        <v>0</v>
      </c>
      <c r="AM6" s="3">
        <v>0</v>
      </c>
      <c r="AN6" s="4">
        <v>0</v>
      </c>
      <c r="AO6" s="3">
        <v>0</v>
      </c>
      <c r="AP6" s="4">
        <v>0</v>
      </c>
      <c r="AQ6" s="3">
        <v>0</v>
      </c>
      <c r="AR6" s="3">
        <v>0</v>
      </c>
      <c r="AS6" s="1" t="s">
        <v>247</v>
      </c>
      <c r="AT6" s="1" t="s">
        <v>29</v>
      </c>
      <c r="AU6" s="1" t="s">
        <v>73</v>
      </c>
    </row>
    <row r="7" spans="1:47" ht="12.75">
      <c r="A7" s="1" t="s">
        <v>92</v>
      </c>
      <c r="B7" s="1" t="s">
        <v>1</v>
      </c>
      <c r="C7" s="1">
        <v>9</v>
      </c>
      <c r="D7" s="5">
        <v>40513</v>
      </c>
      <c r="E7" s="5">
        <v>49675</v>
      </c>
      <c r="F7" s="1" t="s">
        <v>249</v>
      </c>
      <c r="G7" s="1" t="s">
        <v>25</v>
      </c>
      <c r="H7" s="1" t="s">
        <v>25</v>
      </c>
      <c r="I7" s="1" t="s">
        <v>64</v>
      </c>
      <c r="J7" s="1" t="s">
        <v>26</v>
      </c>
      <c r="K7" s="1" t="s">
        <v>97</v>
      </c>
      <c r="L7" s="3">
        <v>0</v>
      </c>
      <c r="M7" s="1">
        <v>0</v>
      </c>
      <c r="N7" s="1">
        <v>1512</v>
      </c>
      <c r="O7" s="6">
        <v>0.344</v>
      </c>
      <c r="P7" s="1">
        <v>520.128</v>
      </c>
      <c r="Q7" s="1">
        <v>25.1</v>
      </c>
      <c r="R7" s="4">
        <v>15586.7989</v>
      </c>
      <c r="S7" s="3" t="s">
        <v>97</v>
      </c>
      <c r="T7" s="3">
        <v>0</v>
      </c>
      <c r="U7" s="4">
        <v>0</v>
      </c>
      <c r="V7" s="3">
        <v>0</v>
      </c>
      <c r="W7" s="4">
        <v>1399.4652</v>
      </c>
      <c r="X7" s="3">
        <v>0</v>
      </c>
      <c r="Y7" s="4">
        <v>0</v>
      </c>
      <c r="Z7" s="3">
        <v>0</v>
      </c>
      <c r="AA7" s="4">
        <v>0</v>
      </c>
      <c r="AB7" s="3">
        <v>0</v>
      </c>
      <c r="AC7" s="4">
        <v>0</v>
      </c>
      <c r="AD7" s="3">
        <v>0</v>
      </c>
      <c r="AE7" s="4">
        <v>0</v>
      </c>
      <c r="AF7" s="3">
        <v>0</v>
      </c>
      <c r="AG7" s="3">
        <v>0</v>
      </c>
      <c r="AH7" s="4">
        <v>0</v>
      </c>
      <c r="AI7" s="3">
        <v>0</v>
      </c>
      <c r="AJ7" s="4">
        <v>0</v>
      </c>
      <c r="AK7" s="3">
        <v>0</v>
      </c>
      <c r="AL7" s="4">
        <v>0</v>
      </c>
      <c r="AM7" s="3">
        <v>0</v>
      </c>
      <c r="AN7" s="4">
        <v>0</v>
      </c>
      <c r="AO7" s="3">
        <v>0</v>
      </c>
      <c r="AP7" s="4">
        <v>0</v>
      </c>
      <c r="AQ7" s="3">
        <v>0</v>
      </c>
      <c r="AR7" s="3">
        <v>0</v>
      </c>
      <c r="AS7" s="1" t="s">
        <v>247</v>
      </c>
      <c r="AT7" s="1" t="s">
        <v>29</v>
      </c>
      <c r="AU7" s="1" t="s">
        <v>73</v>
      </c>
    </row>
    <row r="8" spans="1:47" ht="12.75">
      <c r="A8" s="1" t="s">
        <v>96</v>
      </c>
      <c r="B8" s="1" t="s">
        <v>1</v>
      </c>
      <c r="C8" s="1">
        <v>9</v>
      </c>
      <c r="D8" s="5">
        <v>41487</v>
      </c>
      <c r="E8" s="5">
        <v>109575</v>
      </c>
      <c r="F8" s="1" t="s">
        <v>249</v>
      </c>
      <c r="G8" s="1" t="s">
        <v>25</v>
      </c>
      <c r="H8" s="1" t="s">
        <v>25</v>
      </c>
      <c r="I8" s="1" t="s">
        <v>64</v>
      </c>
      <c r="J8" s="1" t="s">
        <v>27</v>
      </c>
      <c r="K8" s="1" t="s">
        <v>97</v>
      </c>
      <c r="L8" s="3">
        <v>0</v>
      </c>
      <c r="M8" s="1">
        <v>491</v>
      </c>
      <c r="N8" s="1">
        <v>1512</v>
      </c>
      <c r="O8" s="6">
        <v>0.3247</v>
      </c>
      <c r="P8" s="1">
        <v>490.9464</v>
      </c>
      <c r="Q8" s="1">
        <v>186.54</v>
      </c>
      <c r="R8" s="4">
        <v>15586.7989</v>
      </c>
      <c r="S8" s="3" t="s">
        <v>97</v>
      </c>
      <c r="T8" s="3">
        <v>628946.44</v>
      </c>
      <c r="U8" s="4">
        <v>2130.2805</v>
      </c>
      <c r="V8" s="3">
        <v>85959.43</v>
      </c>
      <c r="W8" s="4">
        <v>1399.4652</v>
      </c>
      <c r="X8" s="3">
        <v>56470.14</v>
      </c>
      <c r="Y8" s="4">
        <v>0</v>
      </c>
      <c r="Z8" s="3">
        <v>0</v>
      </c>
      <c r="AA8" s="4">
        <v>0</v>
      </c>
      <c r="AB8" s="3">
        <v>0</v>
      </c>
      <c r="AC8" s="4">
        <v>0</v>
      </c>
      <c r="AD8" s="3">
        <v>0</v>
      </c>
      <c r="AE8" s="4">
        <v>10.7704</v>
      </c>
      <c r="AF8" s="3">
        <v>434.6</v>
      </c>
      <c r="AG8" s="3">
        <v>0</v>
      </c>
      <c r="AH8" s="4">
        <v>0</v>
      </c>
      <c r="AI8" s="3">
        <v>0</v>
      </c>
      <c r="AJ8" s="4">
        <v>0</v>
      </c>
      <c r="AK8" s="3">
        <v>0</v>
      </c>
      <c r="AL8" s="4">
        <v>0</v>
      </c>
      <c r="AM8" s="3">
        <v>0</v>
      </c>
      <c r="AN8" s="4">
        <v>0</v>
      </c>
      <c r="AO8" s="3">
        <v>0</v>
      </c>
      <c r="AP8" s="4">
        <v>0</v>
      </c>
      <c r="AQ8" s="3">
        <v>0</v>
      </c>
      <c r="AR8" s="3">
        <v>0</v>
      </c>
      <c r="AS8" s="1" t="s">
        <v>247</v>
      </c>
      <c r="AT8" s="1" t="s">
        <v>29</v>
      </c>
      <c r="AU8" s="1" t="s">
        <v>73</v>
      </c>
    </row>
    <row r="9" spans="1:47" ht="12.75">
      <c r="A9" s="1" t="s">
        <v>93</v>
      </c>
      <c r="B9" s="1" t="s">
        <v>63</v>
      </c>
      <c r="C9" s="1">
        <v>9</v>
      </c>
      <c r="D9" s="5">
        <v>40513</v>
      </c>
      <c r="E9" s="5">
        <v>49675</v>
      </c>
      <c r="F9" s="1" t="s">
        <v>249</v>
      </c>
      <c r="G9" s="1" t="s">
        <v>1</v>
      </c>
      <c r="H9" s="1" t="s">
        <v>25</v>
      </c>
      <c r="I9" s="1" t="s">
        <v>1</v>
      </c>
      <c r="J9" s="1" t="s">
        <v>1</v>
      </c>
      <c r="K9" s="1" t="s">
        <v>97</v>
      </c>
      <c r="L9" s="3">
        <v>0</v>
      </c>
      <c r="M9" s="1">
        <v>0</v>
      </c>
      <c r="N9" s="1">
        <v>1512</v>
      </c>
      <c r="O9" s="6">
        <v>0.0423</v>
      </c>
      <c r="P9" s="1">
        <v>63.9576</v>
      </c>
      <c r="Q9" s="1">
        <v>25.1</v>
      </c>
      <c r="R9" s="4">
        <v>0</v>
      </c>
      <c r="S9" s="3" t="s">
        <v>1</v>
      </c>
      <c r="T9" s="3">
        <v>0</v>
      </c>
      <c r="U9" s="4">
        <v>0</v>
      </c>
      <c r="V9" s="3">
        <v>0</v>
      </c>
      <c r="W9" s="4">
        <v>0</v>
      </c>
      <c r="X9" s="3">
        <v>0</v>
      </c>
      <c r="Y9" s="4">
        <v>0</v>
      </c>
      <c r="Z9" s="3">
        <v>0</v>
      </c>
      <c r="AA9" s="4">
        <v>0</v>
      </c>
      <c r="AB9" s="3">
        <v>0</v>
      </c>
      <c r="AC9" s="4">
        <v>0</v>
      </c>
      <c r="AD9" s="3">
        <v>0</v>
      </c>
      <c r="AE9" s="4">
        <v>0</v>
      </c>
      <c r="AF9" s="3">
        <v>0</v>
      </c>
      <c r="AG9" s="3">
        <v>0</v>
      </c>
      <c r="AH9" s="4">
        <v>0</v>
      </c>
      <c r="AI9" s="3">
        <v>0</v>
      </c>
      <c r="AJ9" s="4">
        <v>0</v>
      </c>
      <c r="AK9" s="3">
        <v>0</v>
      </c>
      <c r="AL9" s="4">
        <v>0</v>
      </c>
      <c r="AM9" s="3">
        <v>0</v>
      </c>
      <c r="AN9" s="4">
        <v>0</v>
      </c>
      <c r="AO9" s="3">
        <v>0</v>
      </c>
      <c r="AP9" s="4">
        <v>0</v>
      </c>
      <c r="AQ9" s="3">
        <v>0</v>
      </c>
      <c r="AR9" s="3">
        <v>0</v>
      </c>
      <c r="AS9" s="1" t="s">
        <v>247</v>
      </c>
      <c r="AT9" s="1" t="s">
        <v>29</v>
      </c>
      <c r="AU9" s="1" t="s">
        <v>73</v>
      </c>
    </row>
    <row r="10" spans="1:47" ht="12.75">
      <c r="A10" s="1" t="s">
        <v>94</v>
      </c>
      <c r="B10" s="1" t="s">
        <v>63</v>
      </c>
      <c r="C10" s="1">
        <v>9</v>
      </c>
      <c r="D10" s="5">
        <v>40513</v>
      </c>
      <c r="E10" s="5">
        <v>42736</v>
      </c>
      <c r="F10" s="1" t="s">
        <v>249</v>
      </c>
      <c r="G10" s="1" t="s">
        <v>1</v>
      </c>
      <c r="H10" s="1" t="s">
        <v>25</v>
      </c>
      <c r="I10" s="1" t="s">
        <v>1</v>
      </c>
      <c r="J10" s="1" t="s">
        <v>1</v>
      </c>
      <c r="K10" s="1" t="s">
        <v>97</v>
      </c>
      <c r="L10" s="3">
        <v>0</v>
      </c>
      <c r="M10" s="1">
        <v>0</v>
      </c>
      <c r="N10" s="1">
        <v>1512</v>
      </c>
      <c r="O10" s="6">
        <v>0.0026</v>
      </c>
      <c r="P10" s="1">
        <v>3.9312</v>
      </c>
      <c r="Q10" s="1">
        <v>6.09</v>
      </c>
      <c r="R10" s="4">
        <v>0</v>
      </c>
      <c r="S10" s="3" t="s">
        <v>1</v>
      </c>
      <c r="T10" s="3">
        <v>0</v>
      </c>
      <c r="U10" s="4">
        <v>0</v>
      </c>
      <c r="V10" s="3">
        <v>0</v>
      </c>
      <c r="W10" s="4">
        <v>0</v>
      </c>
      <c r="X10" s="3">
        <v>0</v>
      </c>
      <c r="Y10" s="4">
        <v>0</v>
      </c>
      <c r="Z10" s="3">
        <v>0</v>
      </c>
      <c r="AA10" s="4">
        <v>0</v>
      </c>
      <c r="AB10" s="3">
        <v>0</v>
      </c>
      <c r="AC10" s="4">
        <v>0</v>
      </c>
      <c r="AD10" s="3">
        <v>0</v>
      </c>
      <c r="AE10" s="4">
        <v>0</v>
      </c>
      <c r="AF10" s="3">
        <v>0</v>
      </c>
      <c r="AG10" s="3">
        <v>0</v>
      </c>
      <c r="AH10" s="4">
        <v>0</v>
      </c>
      <c r="AI10" s="3">
        <v>0</v>
      </c>
      <c r="AJ10" s="4">
        <v>0</v>
      </c>
      <c r="AK10" s="3">
        <v>0</v>
      </c>
      <c r="AL10" s="4">
        <v>0</v>
      </c>
      <c r="AM10" s="3">
        <v>0</v>
      </c>
      <c r="AN10" s="4">
        <v>0</v>
      </c>
      <c r="AO10" s="3">
        <v>0</v>
      </c>
      <c r="AP10" s="4">
        <v>0</v>
      </c>
      <c r="AQ10" s="3">
        <v>0</v>
      </c>
      <c r="AR10" s="3">
        <v>0</v>
      </c>
      <c r="AS10" s="1" t="s">
        <v>247</v>
      </c>
      <c r="AT10" s="1" t="s">
        <v>29</v>
      </c>
      <c r="AU10" s="1" t="s">
        <v>73</v>
      </c>
    </row>
    <row r="11" spans="1:47" ht="12.75">
      <c r="A11" s="1" t="s">
        <v>95</v>
      </c>
      <c r="B11" s="1" t="s">
        <v>63</v>
      </c>
      <c r="C11" s="1">
        <v>9</v>
      </c>
      <c r="D11" s="5">
        <v>40513</v>
      </c>
      <c r="E11" s="5">
        <v>42005</v>
      </c>
      <c r="F11" s="1" t="s">
        <v>249</v>
      </c>
      <c r="G11" s="1" t="s">
        <v>1</v>
      </c>
      <c r="H11" s="1" t="s">
        <v>25</v>
      </c>
      <c r="I11" s="1" t="s">
        <v>1</v>
      </c>
      <c r="J11" s="1" t="s">
        <v>1</v>
      </c>
      <c r="K11" s="1" t="s">
        <v>97</v>
      </c>
      <c r="L11" s="3">
        <v>0</v>
      </c>
      <c r="M11" s="1">
        <v>0</v>
      </c>
      <c r="N11" s="1">
        <v>1512</v>
      </c>
      <c r="O11" s="6">
        <v>0.0304</v>
      </c>
      <c r="P11" s="1">
        <v>45.9648</v>
      </c>
      <c r="Q11" s="1">
        <v>4.09</v>
      </c>
      <c r="R11" s="4">
        <v>0</v>
      </c>
      <c r="S11" s="3" t="s">
        <v>1</v>
      </c>
      <c r="T11" s="3">
        <v>0</v>
      </c>
      <c r="U11" s="4">
        <v>0</v>
      </c>
      <c r="V11" s="3">
        <v>0</v>
      </c>
      <c r="W11" s="4">
        <v>0</v>
      </c>
      <c r="X11" s="3">
        <v>0</v>
      </c>
      <c r="Y11" s="4">
        <v>0</v>
      </c>
      <c r="Z11" s="3">
        <v>0</v>
      </c>
      <c r="AA11" s="4">
        <v>0</v>
      </c>
      <c r="AB11" s="3">
        <v>0</v>
      </c>
      <c r="AC11" s="4">
        <v>0</v>
      </c>
      <c r="AD11" s="3">
        <v>0</v>
      </c>
      <c r="AE11" s="4">
        <v>0</v>
      </c>
      <c r="AF11" s="3">
        <v>0</v>
      </c>
      <c r="AG11" s="3">
        <v>0</v>
      </c>
      <c r="AH11" s="4">
        <v>0</v>
      </c>
      <c r="AI11" s="3">
        <v>0</v>
      </c>
      <c r="AJ11" s="4">
        <v>0</v>
      </c>
      <c r="AK11" s="3">
        <v>0</v>
      </c>
      <c r="AL11" s="4">
        <v>0</v>
      </c>
      <c r="AM11" s="3">
        <v>0</v>
      </c>
      <c r="AN11" s="4">
        <v>0</v>
      </c>
      <c r="AO11" s="3">
        <v>0</v>
      </c>
      <c r="AP11" s="4">
        <v>0</v>
      </c>
      <c r="AQ11" s="3">
        <v>0</v>
      </c>
      <c r="AR11" s="3">
        <v>0</v>
      </c>
      <c r="AS11" s="1" t="s">
        <v>247</v>
      </c>
      <c r="AT11" s="1" t="s">
        <v>29</v>
      </c>
      <c r="AU11" s="1" t="s">
        <v>73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29.8515625" style="0" bestFit="1" customWidth="1"/>
    <col min="3" max="3" width="34.140625" style="0" bestFit="1" customWidth="1"/>
    <col min="4" max="5" width="18.140625" style="0" bestFit="1" customWidth="1"/>
  </cols>
  <sheetData>
    <row r="1" spans="1:5" ht="12.75">
      <c r="A1" t="s">
        <v>130</v>
      </c>
      <c r="B1" t="s">
        <v>49</v>
      </c>
      <c r="C1" t="s">
        <v>48</v>
      </c>
      <c r="D1" t="s">
        <v>44</v>
      </c>
      <c r="E1" t="s">
        <v>43</v>
      </c>
    </row>
    <row r="2" spans="1:5" ht="12.75">
      <c r="A2" s="1" t="s">
        <v>29</v>
      </c>
      <c r="B2" s="1" t="s">
        <v>29</v>
      </c>
      <c r="C2" s="5">
        <v>41613.52502314815</v>
      </c>
      <c r="D2" s="5">
        <v>41579</v>
      </c>
      <c r="E2" s="5">
        <v>41609</v>
      </c>
    </row>
    <row r="3" spans="1:5" ht="12.75">
      <c r="A3" s="1" t="s">
        <v>29</v>
      </c>
      <c r="B3" s="1" t="s">
        <v>29</v>
      </c>
      <c r="C3" s="5">
        <v>41613.52502314815</v>
      </c>
      <c r="D3" s="5">
        <v>41579</v>
      </c>
      <c r="E3" s="5">
        <v>41609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8.7109375" style="0" bestFit="1" customWidth="1"/>
    <col min="3" max="4" width="18.140625" style="0" bestFit="1" customWidth="1"/>
    <col min="5" max="5" width="8.421875" style="0" bestFit="1" customWidth="1"/>
    <col min="6" max="7" width="6.140625" style="0" bestFit="1" customWidth="1"/>
    <col min="8" max="8" width="16.57421875" style="0" bestFit="1" customWidth="1"/>
    <col min="9" max="9" width="13.140625" style="0" bestFit="1" customWidth="1"/>
    <col min="10" max="10" width="18.140625" style="0" bestFit="1" customWidth="1"/>
    <col min="11" max="11" width="20.57421875" style="0" bestFit="1" customWidth="1"/>
    <col min="12" max="12" width="12.28125" style="0" bestFit="1" customWidth="1"/>
    <col min="13" max="13" width="20.8515625" style="0" bestFit="1" customWidth="1"/>
    <col min="14" max="14" width="10.140625" style="0" bestFit="1" customWidth="1"/>
    <col min="15" max="15" width="19.00390625" style="0" bestFit="1" customWidth="1"/>
    <col min="16" max="16" width="21.00390625" style="0" bestFit="1" customWidth="1"/>
    <col min="17" max="17" width="10.8515625" style="0" bestFit="1" customWidth="1"/>
    <col min="18" max="18" width="18.00390625" style="0" bestFit="1" customWidth="1"/>
    <col min="19" max="19" width="20.00390625" style="0" bestFit="1" customWidth="1"/>
    <col min="20" max="20" width="18.140625" style="0" bestFit="1" customWidth="1"/>
    <col min="21" max="21" width="11.140625" style="0" bestFit="1" customWidth="1"/>
    <col min="22" max="22" width="17.7109375" style="0" bestFit="1" customWidth="1"/>
    <col min="23" max="23" width="21.7109375" style="0" bestFit="1" customWidth="1"/>
    <col min="24" max="24" width="23.7109375" style="0" bestFit="1" customWidth="1"/>
    <col min="25" max="25" width="22.7109375" style="0" bestFit="1" customWidth="1"/>
    <col min="26" max="26" width="37.00390625" style="0" bestFit="1" customWidth="1"/>
    <col min="27" max="27" width="15.28125" style="0" bestFit="1" customWidth="1"/>
    <col min="28" max="28" width="9.00390625" style="0" bestFit="1" customWidth="1"/>
    <col min="29" max="29" width="7.57421875" style="0" bestFit="1" customWidth="1"/>
  </cols>
  <sheetData>
    <row r="1" spans="1:29" ht="12.75">
      <c r="A1" t="s">
        <v>19</v>
      </c>
      <c r="B1" t="s">
        <v>185</v>
      </c>
      <c r="C1" t="s">
        <v>176</v>
      </c>
      <c r="D1" t="s">
        <v>177</v>
      </c>
      <c r="E1" t="s">
        <v>119</v>
      </c>
      <c r="F1" t="s">
        <v>106</v>
      </c>
      <c r="G1" t="s">
        <v>105</v>
      </c>
      <c r="H1" t="s">
        <v>132</v>
      </c>
      <c r="I1" t="s">
        <v>38</v>
      </c>
      <c r="J1" t="s">
        <v>37</v>
      </c>
      <c r="K1" t="s">
        <v>50</v>
      </c>
      <c r="L1" t="s">
        <v>100</v>
      </c>
      <c r="M1" t="s">
        <v>104</v>
      </c>
      <c r="N1" t="s">
        <v>69</v>
      </c>
      <c r="O1" t="s">
        <v>139</v>
      </c>
      <c r="P1" t="s">
        <v>138</v>
      </c>
      <c r="Q1" t="s">
        <v>70</v>
      </c>
      <c r="R1" t="s">
        <v>141</v>
      </c>
      <c r="S1" t="s">
        <v>140</v>
      </c>
      <c r="T1" t="s">
        <v>238</v>
      </c>
      <c r="U1" t="s">
        <v>135</v>
      </c>
      <c r="V1" t="s">
        <v>82</v>
      </c>
      <c r="W1" t="s">
        <v>188</v>
      </c>
      <c r="X1" t="s">
        <v>186</v>
      </c>
      <c r="Y1" t="s">
        <v>187</v>
      </c>
      <c r="Z1" t="s">
        <v>61</v>
      </c>
      <c r="AA1" t="s">
        <v>243</v>
      </c>
      <c r="AB1" t="s">
        <v>47</v>
      </c>
      <c r="AC1" t="s">
        <v>125</v>
      </c>
    </row>
    <row r="2" spans="1:29" ht="12.75">
      <c r="A2" s="1" t="s">
        <v>15</v>
      </c>
      <c r="B2" s="1">
        <v>7</v>
      </c>
      <c r="C2" s="5">
        <v>41579</v>
      </c>
      <c r="D2" s="5">
        <v>41609</v>
      </c>
      <c r="E2" s="1" t="s">
        <v>249</v>
      </c>
      <c r="F2" s="1" t="s">
        <v>25</v>
      </c>
      <c r="G2" s="1" t="s">
        <v>229</v>
      </c>
      <c r="H2" s="1">
        <v>51</v>
      </c>
      <c r="I2" s="1">
        <v>0</v>
      </c>
      <c r="J2" s="5">
        <v>41613.53117476852</v>
      </c>
      <c r="K2" s="6">
        <v>0</v>
      </c>
      <c r="L2" s="1">
        <v>0</v>
      </c>
      <c r="M2" s="1">
        <v>0</v>
      </c>
      <c r="N2" s="1">
        <v>4</v>
      </c>
      <c r="O2" s="4">
        <v>0.0531</v>
      </c>
      <c r="P2" s="3">
        <v>0</v>
      </c>
      <c r="Q2" s="4">
        <v>0.7947</v>
      </c>
      <c r="R2" s="4">
        <v>0.0668</v>
      </c>
      <c r="S2" s="1">
        <v>0</v>
      </c>
      <c r="T2" s="1">
        <v>0</v>
      </c>
      <c r="U2" s="1">
        <v>0</v>
      </c>
      <c r="V2" s="1">
        <v>0</v>
      </c>
      <c r="W2" s="4">
        <v>0.0474</v>
      </c>
      <c r="X2" s="1">
        <v>0</v>
      </c>
      <c r="Y2" s="1">
        <v>0</v>
      </c>
      <c r="Z2" s="1" t="s">
        <v>0</v>
      </c>
      <c r="AA2" s="1" t="s">
        <v>103</v>
      </c>
      <c r="AB2" s="1" t="s">
        <v>29</v>
      </c>
      <c r="AC2" s="1" t="s">
        <v>73</v>
      </c>
    </row>
    <row r="3" spans="1:29" ht="12.75">
      <c r="A3" s="1" t="s">
        <v>16</v>
      </c>
      <c r="B3" s="1">
        <v>7</v>
      </c>
      <c r="C3" s="5">
        <v>41579</v>
      </c>
      <c r="D3" s="5">
        <v>41609</v>
      </c>
      <c r="E3" s="1" t="s">
        <v>249</v>
      </c>
      <c r="F3" s="1" t="s">
        <v>25</v>
      </c>
      <c r="G3" s="1" t="s">
        <v>229</v>
      </c>
      <c r="H3" s="1">
        <v>51</v>
      </c>
      <c r="I3" s="1">
        <v>0</v>
      </c>
      <c r="J3" s="5">
        <v>41613.53117476852</v>
      </c>
      <c r="K3" s="6">
        <v>0</v>
      </c>
      <c r="L3" s="1">
        <v>0</v>
      </c>
      <c r="M3" s="1">
        <v>0</v>
      </c>
      <c r="N3" s="1">
        <v>4</v>
      </c>
      <c r="O3" s="4">
        <v>0.0531</v>
      </c>
      <c r="P3" s="3">
        <v>0</v>
      </c>
      <c r="Q3" s="4">
        <v>0.7947</v>
      </c>
      <c r="R3" s="4">
        <v>0.0668</v>
      </c>
      <c r="S3" s="1">
        <v>0</v>
      </c>
      <c r="T3" s="1">
        <v>0</v>
      </c>
      <c r="U3" s="1">
        <v>0</v>
      </c>
      <c r="V3" s="1">
        <v>0</v>
      </c>
      <c r="W3" s="4">
        <v>0.0474</v>
      </c>
      <c r="X3" s="1">
        <v>0</v>
      </c>
      <c r="Y3" s="1">
        <v>0</v>
      </c>
      <c r="Z3" s="1" t="s">
        <v>0</v>
      </c>
      <c r="AA3" s="1" t="s">
        <v>103</v>
      </c>
      <c r="AB3" s="1" t="s">
        <v>29</v>
      </c>
      <c r="AC3" s="1" t="s">
        <v>73</v>
      </c>
    </row>
    <row r="4" spans="1:29" ht="12.75">
      <c r="A4" s="1" t="s">
        <v>17</v>
      </c>
      <c r="B4" s="1">
        <v>7</v>
      </c>
      <c r="C4" s="5">
        <v>41579</v>
      </c>
      <c r="D4" s="5">
        <v>41609</v>
      </c>
      <c r="E4" s="1" t="s">
        <v>75</v>
      </c>
      <c r="F4" s="1" t="s">
        <v>25</v>
      </c>
      <c r="G4" s="1" t="s">
        <v>56</v>
      </c>
      <c r="H4" s="1">
        <v>51</v>
      </c>
      <c r="I4" s="1">
        <v>0</v>
      </c>
      <c r="J4" s="5">
        <v>41613.53117476852</v>
      </c>
      <c r="K4" s="6">
        <v>0</v>
      </c>
      <c r="L4" s="1">
        <v>0</v>
      </c>
      <c r="M4" s="1">
        <v>0</v>
      </c>
      <c r="N4" s="1">
        <v>3</v>
      </c>
      <c r="O4" s="4">
        <v>0.0531</v>
      </c>
      <c r="P4" s="3">
        <v>0</v>
      </c>
      <c r="Q4" s="4">
        <v>0.7947</v>
      </c>
      <c r="R4" s="4">
        <v>0.0668</v>
      </c>
      <c r="S4" s="1">
        <v>0</v>
      </c>
      <c r="T4" s="1">
        <v>0</v>
      </c>
      <c r="U4" s="1">
        <v>0</v>
      </c>
      <c r="V4" s="1">
        <v>0</v>
      </c>
      <c r="W4" s="4">
        <v>0.0474</v>
      </c>
      <c r="X4" s="1">
        <v>0</v>
      </c>
      <c r="Y4" s="1">
        <v>0</v>
      </c>
      <c r="Z4" s="1" t="s">
        <v>0</v>
      </c>
      <c r="AA4" s="1" t="s">
        <v>103</v>
      </c>
      <c r="AB4" s="1" t="s">
        <v>29</v>
      </c>
      <c r="AC4" s="1" t="s">
        <v>73</v>
      </c>
    </row>
    <row r="5" spans="1:29" ht="12.75">
      <c r="A5" s="1" t="s">
        <v>18</v>
      </c>
      <c r="B5" s="1">
        <v>7</v>
      </c>
      <c r="C5" s="5">
        <v>41579</v>
      </c>
      <c r="D5" s="5">
        <v>41609</v>
      </c>
      <c r="E5" s="1" t="s">
        <v>75</v>
      </c>
      <c r="F5" s="1" t="s">
        <v>25</v>
      </c>
      <c r="G5" s="1" t="s">
        <v>56</v>
      </c>
      <c r="H5" s="1">
        <v>51</v>
      </c>
      <c r="I5" s="1">
        <v>0</v>
      </c>
      <c r="J5" s="5">
        <v>41613.53117476852</v>
      </c>
      <c r="K5" s="6">
        <v>0</v>
      </c>
      <c r="L5" s="1">
        <v>0</v>
      </c>
      <c r="M5" s="1">
        <v>0</v>
      </c>
      <c r="N5" s="1">
        <v>3</v>
      </c>
      <c r="O5" s="4">
        <v>0.0531</v>
      </c>
      <c r="P5" s="3">
        <v>0</v>
      </c>
      <c r="Q5" s="4">
        <v>0.7947</v>
      </c>
      <c r="R5" s="4">
        <v>0.0668</v>
      </c>
      <c r="S5" s="1">
        <v>0</v>
      </c>
      <c r="T5" s="1">
        <v>0</v>
      </c>
      <c r="U5" s="1">
        <v>0</v>
      </c>
      <c r="V5" s="1">
        <v>0</v>
      </c>
      <c r="W5" s="4">
        <v>0.0474</v>
      </c>
      <c r="X5" s="1">
        <v>0</v>
      </c>
      <c r="Y5" s="1">
        <v>0</v>
      </c>
      <c r="Z5" s="1" t="s">
        <v>0</v>
      </c>
      <c r="AA5" s="1" t="s">
        <v>103</v>
      </c>
      <c r="AB5" s="1" t="s">
        <v>29</v>
      </c>
      <c r="AC5" s="1" t="s">
        <v>73</v>
      </c>
    </row>
    <row r="6" spans="1:29" ht="12.75">
      <c r="A6" s="1" t="s">
        <v>96</v>
      </c>
      <c r="B6" s="1">
        <v>9</v>
      </c>
      <c r="C6" s="5">
        <v>41579</v>
      </c>
      <c r="D6" s="5">
        <v>41609</v>
      </c>
      <c r="E6" s="1" t="s">
        <v>249</v>
      </c>
      <c r="F6" s="1" t="s">
        <v>25</v>
      </c>
      <c r="G6" s="1" t="s">
        <v>25</v>
      </c>
      <c r="H6" s="1">
        <v>491</v>
      </c>
      <c r="I6" s="1">
        <v>1512</v>
      </c>
      <c r="J6" s="5">
        <v>41605.833333333336</v>
      </c>
      <c r="K6" s="6">
        <v>0.3247</v>
      </c>
      <c r="L6" s="1">
        <v>490.9464</v>
      </c>
      <c r="M6" s="1">
        <v>0</v>
      </c>
      <c r="N6" s="1">
        <v>186.54</v>
      </c>
      <c r="O6" s="4">
        <v>0.0531</v>
      </c>
      <c r="P6" s="3">
        <v>18769.86</v>
      </c>
      <c r="Q6" s="4">
        <v>0.8835</v>
      </c>
      <c r="R6" s="4">
        <v>0.0668</v>
      </c>
      <c r="S6" s="1">
        <v>20861.7</v>
      </c>
      <c r="T6" s="1">
        <v>39631.56</v>
      </c>
      <c r="U6" s="1">
        <v>0</v>
      </c>
      <c r="V6" s="1">
        <v>353481.36</v>
      </c>
      <c r="W6" s="4">
        <v>0.0474</v>
      </c>
      <c r="X6" s="1">
        <v>16755.02</v>
      </c>
      <c r="Y6" s="1">
        <v>0</v>
      </c>
      <c r="Z6" s="1" t="s">
        <v>0</v>
      </c>
      <c r="AA6" s="1" t="s">
        <v>247</v>
      </c>
      <c r="AB6" s="1" t="s">
        <v>29</v>
      </c>
      <c r="AC6" s="1" t="s">
        <v>73</v>
      </c>
    </row>
    <row r="7" spans="1:29" ht="12.75">
      <c r="A7" s="1" t="s">
        <v>91</v>
      </c>
      <c r="B7" s="1">
        <v>0</v>
      </c>
      <c r="C7" s="5">
        <v>41579</v>
      </c>
      <c r="D7" s="5">
        <v>41609</v>
      </c>
      <c r="E7" s="1" t="s">
        <v>1</v>
      </c>
      <c r="F7" s="1" t="s">
        <v>1</v>
      </c>
      <c r="G7" s="1" t="s">
        <v>1</v>
      </c>
      <c r="H7" s="1">
        <v>0</v>
      </c>
      <c r="I7" s="1">
        <v>1512</v>
      </c>
      <c r="J7" s="5">
        <v>41605.833333333336</v>
      </c>
      <c r="K7" s="6">
        <v>0.256</v>
      </c>
      <c r="L7" s="1">
        <v>387.072</v>
      </c>
      <c r="M7" s="1">
        <v>0</v>
      </c>
      <c r="N7" s="1">
        <v>30.02</v>
      </c>
      <c r="O7" s="4">
        <v>0.0531</v>
      </c>
      <c r="P7" s="3">
        <v>14798.54</v>
      </c>
      <c r="Q7" s="4">
        <v>0.9845</v>
      </c>
      <c r="R7" s="4">
        <v>0.0668</v>
      </c>
      <c r="S7" s="1">
        <v>18328.06</v>
      </c>
      <c r="T7" s="1">
        <v>33126.6</v>
      </c>
      <c r="U7" s="1">
        <v>0</v>
      </c>
      <c r="V7" s="1">
        <v>278691.9</v>
      </c>
      <c r="W7" s="4">
        <v>0.0474</v>
      </c>
      <c r="X7" s="1">
        <v>13209.99</v>
      </c>
      <c r="Y7" s="1">
        <v>0</v>
      </c>
      <c r="Z7" s="1" t="s">
        <v>0</v>
      </c>
      <c r="AA7" s="1" t="s">
        <v>247</v>
      </c>
      <c r="AB7" s="1" t="s">
        <v>29</v>
      </c>
      <c r="AC7" s="1" t="s">
        <v>73</v>
      </c>
    </row>
    <row r="8" spans="1:29" ht="12.75">
      <c r="A8" s="1" t="s">
        <v>92</v>
      </c>
      <c r="B8" s="1">
        <v>0</v>
      </c>
      <c r="C8" s="5">
        <v>41579</v>
      </c>
      <c r="D8" s="5">
        <v>41609</v>
      </c>
      <c r="E8" s="1" t="s">
        <v>1</v>
      </c>
      <c r="F8" s="1" t="s">
        <v>1</v>
      </c>
      <c r="G8" s="1" t="s">
        <v>1</v>
      </c>
      <c r="H8" s="1">
        <v>0</v>
      </c>
      <c r="I8" s="1">
        <v>1512</v>
      </c>
      <c r="J8" s="5">
        <v>41605.833333333336</v>
      </c>
      <c r="K8" s="6">
        <v>0.344</v>
      </c>
      <c r="L8" s="1">
        <v>520.128</v>
      </c>
      <c r="M8" s="1">
        <v>0</v>
      </c>
      <c r="N8" s="1">
        <v>25.1</v>
      </c>
      <c r="O8" s="4">
        <v>0.0531</v>
      </c>
      <c r="P8" s="3">
        <v>19885.53</v>
      </c>
      <c r="Q8" s="4">
        <v>0.7371</v>
      </c>
      <c r="R8" s="4">
        <v>0.0668</v>
      </c>
      <c r="S8" s="1">
        <v>18439.35</v>
      </c>
      <c r="T8" s="1">
        <v>38324.88</v>
      </c>
      <c r="U8" s="1">
        <v>0</v>
      </c>
      <c r="V8" s="1">
        <v>374492.09</v>
      </c>
      <c r="W8" s="4">
        <v>0.0474</v>
      </c>
      <c r="X8" s="1">
        <v>17750.93</v>
      </c>
      <c r="Y8" s="1">
        <v>0</v>
      </c>
      <c r="Z8" s="1" t="s">
        <v>0</v>
      </c>
      <c r="AA8" s="1" t="s">
        <v>247</v>
      </c>
      <c r="AB8" s="1" t="s">
        <v>29</v>
      </c>
      <c r="AC8" s="1" t="s">
        <v>73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8.7109375" style="0" bestFit="1" customWidth="1"/>
    <col min="3" max="3" width="10.421875" style="0" bestFit="1" customWidth="1"/>
    <col min="4" max="4" width="9.28125" style="0" bestFit="1" customWidth="1"/>
    <col min="5" max="6" width="18.140625" style="0" bestFit="1" customWidth="1"/>
    <col min="7" max="7" width="12.7109375" style="0" bestFit="1" customWidth="1"/>
    <col min="8" max="8" width="13.28125" style="0" bestFit="1" customWidth="1"/>
    <col min="9" max="9" width="11.140625" style="0" bestFit="1" customWidth="1"/>
    <col min="10" max="10" width="19.421875" style="0" bestFit="1" customWidth="1"/>
    <col min="11" max="11" width="16.7109375" style="0" bestFit="1" customWidth="1"/>
    <col min="12" max="12" width="7.57421875" style="0" bestFit="1" customWidth="1"/>
  </cols>
  <sheetData>
    <row r="1" spans="1:12" ht="12.75">
      <c r="A1" t="s">
        <v>242</v>
      </c>
      <c r="B1" t="s">
        <v>185</v>
      </c>
      <c r="C1" t="s">
        <v>24</v>
      </c>
      <c r="D1" t="s">
        <v>31</v>
      </c>
      <c r="E1" t="s">
        <v>122</v>
      </c>
      <c r="F1" t="s">
        <v>123</v>
      </c>
      <c r="G1" t="s">
        <v>55</v>
      </c>
      <c r="H1" t="s">
        <v>40</v>
      </c>
      <c r="I1" t="s">
        <v>121</v>
      </c>
      <c r="J1" t="s">
        <v>32</v>
      </c>
      <c r="K1" t="s">
        <v>228</v>
      </c>
      <c r="L1" t="s">
        <v>125</v>
      </c>
    </row>
    <row r="2" spans="1:12" ht="12.75">
      <c r="A2" s="1" t="s">
        <v>15</v>
      </c>
      <c r="B2" s="1">
        <v>7</v>
      </c>
      <c r="C2" s="1" t="s">
        <v>1</v>
      </c>
      <c r="D2" s="1">
        <v>39163703</v>
      </c>
      <c r="E2" s="5">
        <v>41579</v>
      </c>
      <c r="F2" s="5">
        <v>41609</v>
      </c>
      <c r="G2" s="1" t="s">
        <v>97</v>
      </c>
      <c r="H2" s="3">
        <v>0</v>
      </c>
      <c r="I2" s="4">
        <v>33880.7827</v>
      </c>
      <c r="J2" s="3">
        <v>0</v>
      </c>
      <c r="K2" s="1" t="s">
        <v>128</v>
      </c>
      <c r="L2" s="1" t="s">
        <v>73</v>
      </c>
    </row>
    <row r="3" spans="1:12" ht="12.75">
      <c r="A3" s="1" t="s">
        <v>15</v>
      </c>
      <c r="B3" s="1">
        <v>26</v>
      </c>
      <c r="C3" s="1" t="s">
        <v>1</v>
      </c>
      <c r="D3" s="1">
        <v>39163337</v>
      </c>
      <c r="E3" s="5">
        <v>41579</v>
      </c>
      <c r="F3" s="5">
        <v>41609</v>
      </c>
      <c r="G3" s="1" t="s">
        <v>97</v>
      </c>
      <c r="H3" s="3">
        <v>0</v>
      </c>
      <c r="I3" s="4">
        <v>4230.1529</v>
      </c>
      <c r="J3" s="3">
        <v>0</v>
      </c>
      <c r="K3" s="1" t="s">
        <v>128</v>
      </c>
      <c r="L3" s="1" t="s">
        <v>73</v>
      </c>
    </row>
    <row r="4" spans="1:12" ht="12.75">
      <c r="A4" s="1" t="s">
        <v>15</v>
      </c>
      <c r="B4" s="1">
        <v>45</v>
      </c>
      <c r="C4" s="1" t="s">
        <v>1</v>
      </c>
      <c r="D4" s="1">
        <v>39163581</v>
      </c>
      <c r="E4" s="5">
        <v>41579</v>
      </c>
      <c r="F4" s="5">
        <v>41609</v>
      </c>
      <c r="G4" s="1" t="s">
        <v>97</v>
      </c>
      <c r="H4" s="3">
        <v>0</v>
      </c>
      <c r="I4" s="4">
        <v>0</v>
      </c>
      <c r="J4" s="3">
        <v>0</v>
      </c>
      <c r="K4" s="1" t="s">
        <v>128</v>
      </c>
      <c r="L4" s="1" t="s">
        <v>73</v>
      </c>
    </row>
    <row r="5" spans="1:12" ht="12.75">
      <c r="A5" s="1" t="s">
        <v>16</v>
      </c>
      <c r="B5" s="1">
        <v>7</v>
      </c>
      <c r="C5" s="1" t="s">
        <v>1</v>
      </c>
      <c r="D5" s="1">
        <v>39164223</v>
      </c>
      <c r="E5" s="5">
        <v>41579</v>
      </c>
      <c r="F5" s="5">
        <v>41609</v>
      </c>
      <c r="G5" s="1" t="s">
        <v>97</v>
      </c>
      <c r="H5" s="3">
        <v>0</v>
      </c>
      <c r="I5" s="4">
        <v>33880.7827</v>
      </c>
      <c r="J5" s="3">
        <v>0</v>
      </c>
      <c r="K5" s="1" t="s">
        <v>128</v>
      </c>
      <c r="L5" s="1" t="s">
        <v>73</v>
      </c>
    </row>
    <row r="6" spans="1:12" ht="12.75">
      <c r="A6" s="1" t="s">
        <v>16</v>
      </c>
      <c r="B6" s="1">
        <v>26</v>
      </c>
      <c r="C6" s="1" t="s">
        <v>1</v>
      </c>
      <c r="D6" s="1">
        <v>39163833</v>
      </c>
      <c r="E6" s="5">
        <v>41579</v>
      </c>
      <c r="F6" s="5">
        <v>41609</v>
      </c>
      <c r="G6" s="1" t="s">
        <v>97</v>
      </c>
      <c r="H6" s="3">
        <v>0</v>
      </c>
      <c r="I6" s="4">
        <v>4230.1529</v>
      </c>
      <c r="J6" s="3">
        <v>0</v>
      </c>
      <c r="K6" s="1" t="s">
        <v>128</v>
      </c>
      <c r="L6" s="1" t="s">
        <v>73</v>
      </c>
    </row>
    <row r="7" spans="1:12" ht="12.75">
      <c r="A7" s="1" t="s">
        <v>16</v>
      </c>
      <c r="B7" s="1">
        <v>45</v>
      </c>
      <c r="C7" s="1" t="s">
        <v>1</v>
      </c>
      <c r="D7" s="1">
        <v>39164093</v>
      </c>
      <c r="E7" s="5">
        <v>41579</v>
      </c>
      <c r="F7" s="5">
        <v>41609</v>
      </c>
      <c r="G7" s="1" t="s">
        <v>97</v>
      </c>
      <c r="H7" s="3">
        <v>0</v>
      </c>
      <c r="I7" s="4">
        <v>0</v>
      </c>
      <c r="J7" s="3">
        <v>0</v>
      </c>
      <c r="K7" s="1" t="s">
        <v>128</v>
      </c>
      <c r="L7" s="1" t="s">
        <v>73</v>
      </c>
    </row>
    <row r="8" spans="1:12" ht="12.75">
      <c r="A8" s="1" t="s">
        <v>17</v>
      </c>
      <c r="B8" s="1">
        <v>7</v>
      </c>
      <c r="C8" s="1" t="s">
        <v>1</v>
      </c>
      <c r="D8" s="1">
        <v>40360587</v>
      </c>
      <c r="E8" s="5">
        <v>41579</v>
      </c>
      <c r="F8" s="5">
        <v>41609</v>
      </c>
      <c r="G8" s="1" t="s">
        <v>97</v>
      </c>
      <c r="H8" s="3">
        <v>0</v>
      </c>
      <c r="I8" s="4">
        <v>2823.3986</v>
      </c>
      <c r="J8" s="3">
        <v>0</v>
      </c>
      <c r="K8" s="1" t="s">
        <v>127</v>
      </c>
      <c r="L8" s="1" t="s">
        <v>73</v>
      </c>
    </row>
    <row r="9" spans="1:12" ht="12.75">
      <c r="A9" s="1" t="s">
        <v>17</v>
      </c>
      <c r="B9" s="1">
        <v>26</v>
      </c>
      <c r="C9" s="1" t="s">
        <v>1</v>
      </c>
      <c r="D9" s="1">
        <v>40360569</v>
      </c>
      <c r="E9" s="5">
        <v>41579</v>
      </c>
      <c r="F9" s="5">
        <v>41609</v>
      </c>
      <c r="G9" s="1" t="s">
        <v>97</v>
      </c>
      <c r="H9" s="3">
        <v>0</v>
      </c>
      <c r="I9" s="4">
        <v>352.5127</v>
      </c>
      <c r="J9" s="3">
        <v>0</v>
      </c>
      <c r="K9" s="1" t="s">
        <v>127</v>
      </c>
      <c r="L9" s="1" t="s">
        <v>73</v>
      </c>
    </row>
    <row r="10" spans="1:12" ht="12.75">
      <c r="A10" s="1" t="s">
        <v>17</v>
      </c>
      <c r="B10" s="1">
        <v>45</v>
      </c>
      <c r="C10" s="1" t="s">
        <v>1</v>
      </c>
      <c r="D10" s="1">
        <v>40360581</v>
      </c>
      <c r="E10" s="5">
        <v>41579</v>
      </c>
      <c r="F10" s="5">
        <v>41609</v>
      </c>
      <c r="G10" s="1" t="s">
        <v>97</v>
      </c>
      <c r="H10" s="3">
        <v>0</v>
      </c>
      <c r="I10" s="4">
        <v>0</v>
      </c>
      <c r="J10" s="3">
        <v>0</v>
      </c>
      <c r="K10" s="1" t="s">
        <v>127</v>
      </c>
      <c r="L10" s="1" t="s">
        <v>73</v>
      </c>
    </row>
    <row r="11" spans="1:12" ht="12.75">
      <c r="A11" s="1" t="s">
        <v>18</v>
      </c>
      <c r="B11" s="1">
        <v>7</v>
      </c>
      <c r="C11" s="1" t="s">
        <v>1</v>
      </c>
      <c r="D11" s="1">
        <v>40360611</v>
      </c>
      <c r="E11" s="5">
        <v>41579</v>
      </c>
      <c r="F11" s="5">
        <v>41609</v>
      </c>
      <c r="G11" s="1" t="s">
        <v>97</v>
      </c>
      <c r="H11" s="3">
        <v>0</v>
      </c>
      <c r="I11" s="4">
        <v>2823.3986</v>
      </c>
      <c r="J11" s="3">
        <v>0</v>
      </c>
      <c r="K11" s="1" t="s">
        <v>127</v>
      </c>
      <c r="L11" s="1" t="s">
        <v>73</v>
      </c>
    </row>
    <row r="12" spans="1:12" ht="12.75">
      <c r="A12" s="1" t="s">
        <v>18</v>
      </c>
      <c r="B12" s="1">
        <v>26</v>
      </c>
      <c r="C12" s="1" t="s">
        <v>1</v>
      </c>
      <c r="D12" s="1">
        <v>40360593</v>
      </c>
      <c r="E12" s="5">
        <v>41579</v>
      </c>
      <c r="F12" s="5">
        <v>41609</v>
      </c>
      <c r="G12" s="1" t="s">
        <v>97</v>
      </c>
      <c r="H12" s="3">
        <v>0</v>
      </c>
      <c r="I12" s="4">
        <v>352.5127</v>
      </c>
      <c r="J12" s="3">
        <v>0</v>
      </c>
      <c r="K12" s="1" t="s">
        <v>127</v>
      </c>
      <c r="L12" s="1" t="s">
        <v>73</v>
      </c>
    </row>
    <row r="13" spans="1:12" ht="12.75">
      <c r="A13" s="1" t="s">
        <v>18</v>
      </c>
      <c r="B13" s="1">
        <v>45</v>
      </c>
      <c r="C13" s="1" t="s">
        <v>1</v>
      </c>
      <c r="D13" s="1">
        <v>40360605</v>
      </c>
      <c r="E13" s="5">
        <v>41579</v>
      </c>
      <c r="F13" s="5">
        <v>41609</v>
      </c>
      <c r="G13" s="1" t="s">
        <v>97</v>
      </c>
      <c r="H13" s="3">
        <v>0</v>
      </c>
      <c r="I13" s="4">
        <v>0</v>
      </c>
      <c r="J13" s="3">
        <v>0</v>
      </c>
      <c r="K13" s="1" t="s">
        <v>127</v>
      </c>
      <c r="L13" s="1" t="s">
        <v>73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8.7109375" style="0" bestFit="1" customWidth="1"/>
    <col min="3" max="3" width="10.421875" style="0" bestFit="1" customWidth="1"/>
    <col min="4" max="4" width="9.28125" style="0" bestFit="1" customWidth="1"/>
    <col min="5" max="6" width="18.140625" style="0" bestFit="1" customWidth="1"/>
    <col min="7" max="7" width="12.7109375" style="0" bestFit="1" customWidth="1"/>
    <col min="8" max="8" width="13.28125" style="0" bestFit="1" customWidth="1"/>
    <col min="9" max="9" width="10.57421875" style="0" bestFit="1" customWidth="1"/>
    <col min="10" max="10" width="19.421875" style="0" bestFit="1" customWidth="1"/>
    <col min="11" max="11" width="16.7109375" style="0" bestFit="1" customWidth="1"/>
    <col min="12" max="12" width="7.57421875" style="0" bestFit="1" customWidth="1"/>
  </cols>
  <sheetData>
    <row r="1" spans="1:12" ht="12.75">
      <c r="A1" t="s">
        <v>242</v>
      </c>
      <c r="B1" t="s">
        <v>185</v>
      </c>
      <c r="C1" t="s">
        <v>24</v>
      </c>
      <c r="D1" t="s">
        <v>31</v>
      </c>
      <c r="E1" t="s">
        <v>122</v>
      </c>
      <c r="F1" t="s">
        <v>123</v>
      </c>
      <c r="G1" t="s">
        <v>55</v>
      </c>
      <c r="H1" t="s">
        <v>40</v>
      </c>
      <c r="I1" t="s">
        <v>121</v>
      </c>
      <c r="J1" t="s">
        <v>32</v>
      </c>
      <c r="K1" t="s">
        <v>228</v>
      </c>
      <c r="L1" t="s">
        <v>125</v>
      </c>
    </row>
    <row r="2" spans="1:12" ht="12.75">
      <c r="A2" s="1" t="s">
        <v>15</v>
      </c>
      <c r="B2" s="1" t="s">
        <v>3</v>
      </c>
      <c r="C2" s="1" t="s">
        <v>11</v>
      </c>
      <c r="D2" s="1">
        <v>39325697</v>
      </c>
      <c r="E2" s="5">
        <v>41579</v>
      </c>
      <c r="F2" s="5">
        <v>41609</v>
      </c>
      <c r="G2" s="1" t="s">
        <v>97</v>
      </c>
      <c r="H2" s="3">
        <v>0</v>
      </c>
      <c r="I2" s="4">
        <v>834.8837</v>
      </c>
      <c r="J2" s="3">
        <v>0</v>
      </c>
      <c r="K2" s="1" t="s">
        <v>128</v>
      </c>
      <c r="L2" s="1" t="s">
        <v>73</v>
      </c>
    </row>
    <row r="3" spans="1:12" ht="12.75">
      <c r="A3" s="1" t="s">
        <v>15</v>
      </c>
      <c r="B3" s="1" t="s">
        <v>4</v>
      </c>
      <c r="C3" s="1" t="s">
        <v>12</v>
      </c>
      <c r="D3" s="1">
        <v>39325819</v>
      </c>
      <c r="E3" s="5">
        <v>41579</v>
      </c>
      <c r="F3" s="5">
        <v>41609</v>
      </c>
      <c r="G3" s="1" t="s">
        <v>97</v>
      </c>
      <c r="H3" s="3">
        <v>0</v>
      </c>
      <c r="I3" s="4">
        <v>2106.054</v>
      </c>
      <c r="J3" s="3">
        <v>0</v>
      </c>
      <c r="K3" s="1" t="s">
        <v>128</v>
      </c>
      <c r="L3" s="1" t="s">
        <v>73</v>
      </c>
    </row>
    <row r="4" spans="1:12" ht="12.75">
      <c r="A4" s="1" t="s">
        <v>15</v>
      </c>
      <c r="B4" s="1" t="s">
        <v>9</v>
      </c>
      <c r="C4" s="1" t="s">
        <v>1</v>
      </c>
      <c r="D4" s="1">
        <v>39163459</v>
      </c>
      <c r="E4" s="5">
        <v>41579</v>
      </c>
      <c r="F4" s="5">
        <v>41609</v>
      </c>
      <c r="G4" s="1" t="s">
        <v>97</v>
      </c>
      <c r="H4" s="3">
        <v>0</v>
      </c>
      <c r="I4" s="4">
        <v>29.4516</v>
      </c>
      <c r="J4" s="3">
        <v>0</v>
      </c>
      <c r="K4" s="1" t="s">
        <v>128</v>
      </c>
      <c r="L4" s="1" t="s">
        <v>73</v>
      </c>
    </row>
    <row r="5" spans="1:12" ht="12.75">
      <c r="A5" s="1" t="s">
        <v>16</v>
      </c>
      <c r="B5" s="1" t="s">
        <v>3</v>
      </c>
      <c r="C5" s="1" t="s">
        <v>13</v>
      </c>
      <c r="D5" s="1">
        <v>39325949</v>
      </c>
      <c r="E5" s="5">
        <v>41579</v>
      </c>
      <c r="F5" s="5">
        <v>41609</v>
      </c>
      <c r="G5" s="1" t="s">
        <v>97</v>
      </c>
      <c r="H5" s="3">
        <v>0</v>
      </c>
      <c r="I5" s="4">
        <v>834.8837</v>
      </c>
      <c r="J5" s="3">
        <v>0</v>
      </c>
      <c r="K5" s="1" t="s">
        <v>128</v>
      </c>
      <c r="L5" s="1" t="s">
        <v>73</v>
      </c>
    </row>
    <row r="6" spans="1:12" ht="12.75">
      <c r="A6" s="1" t="s">
        <v>16</v>
      </c>
      <c r="B6" s="1" t="s">
        <v>4</v>
      </c>
      <c r="C6" s="1" t="s">
        <v>14</v>
      </c>
      <c r="D6" s="1">
        <v>39326079</v>
      </c>
      <c r="E6" s="5">
        <v>41579</v>
      </c>
      <c r="F6" s="5">
        <v>41609</v>
      </c>
      <c r="G6" s="1" t="s">
        <v>97</v>
      </c>
      <c r="H6" s="3">
        <v>0</v>
      </c>
      <c r="I6" s="4">
        <v>2106.054</v>
      </c>
      <c r="J6" s="3">
        <v>0</v>
      </c>
      <c r="K6" s="1" t="s">
        <v>128</v>
      </c>
      <c r="L6" s="1" t="s">
        <v>73</v>
      </c>
    </row>
    <row r="7" spans="1:12" ht="12.75">
      <c r="A7" s="1" t="s">
        <v>16</v>
      </c>
      <c r="B7" s="1" t="s">
        <v>9</v>
      </c>
      <c r="C7" s="1" t="s">
        <v>1</v>
      </c>
      <c r="D7" s="1">
        <v>39163963</v>
      </c>
      <c r="E7" s="5">
        <v>41579</v>
      </c>
      <c r="F7" s="5">
        <v>41609</v>
      </c>
      <c r="G7" s="1" t="s">
        <v>97</v>
      </c>
      <c r="H7" s="3">
        <v>0</v>
      </c>
      <c r="I7" s="4">
        <v>29.4516</v>
      </c>
      <c r="J7" s="3">
        <v>0</v>
      </c>
      <c r="K7" s="1" t="s">
        <v>128</v>
      </c>
      <c r="L7" s="1" t="s">
        <v>73</v>
      </c>
    </row>
    <row r="8" spans="1:12" ht="12.75">
      <c r="A8" s="1" t="s">
        <v>17</v>
      </c>
      <c r="B8" s="1" t="s">
        <v>4</v>
      </c>
      <c r="C8" s="1" t="s">
        <v>5</v>
      </c>
      <c r="D8" s="1">
        <v>40367489</v>
      </c>
      <c r="E8" s="5">
        <v>41579</v>
      </c>
      <c r="F8" s="5">
        <v>41609</v>
      </c>
      <c r="G8" s="1" t="s">
        <v>97</v>
      </c>
      <c r="H8" s="3">
        <v>0</v>
      </c>
      <c r="I8" s="4">
        <v>175.5045</v>
      </c>
      <c r="J8" s="3">
        <v>0</v>
      </c>
      <c r="K8" s="1" t="s">
        <v>127</v>
      </c>
      <c r="L8" s="1" t="s">
        <v>73</v>
      </c>
    </row>
    <row r="9" spans="1:12" ht="12.75">
      <c r="A9" s="1" t="s">
        <v>17</v>
      </c>
      <c r="B9" s="1" t="s">
        <v>3</v>
      </c>
      <c r="C9" s="1" t="s">
        <v>6</v>
      </c>
      <c r="D9" s="1">
        <v>40367495</v>
      </c>
      <c r="E9" s="5">
        <v>41579</v>
      </c>
      <c r="F9" s="5">
        <v>41609</v>
      </c>
      <c r="G9" s="1" t="s">
        <v>97</v>
      </c>
      <c r="H9" s="3">
        <v>0</v>
      </c>
      <c r="I9" s="4">
        <v>69.5736</v>
      </c>
      <c r="J9" s="3">
        <v>0</v>
      </c>
      <c r="K9" s="1" t="s">
        <v>127</v>
      </c>
      <c r="L9" s="1" t="s">
        <v>73</v>
      </c>
    </row>
    <row r="10" spans="1:12" ht="12.75">
      <c r="A10" s="1" t="s">
        <v>17</v>
      </c>
      <c r="B10" s="1" t="s">
        <v>9</v>
      </c>
      <c r="C10" s="1" t="s">
        <v>1</v>
      </c>
      <c r="D10" s="1">
        <v>40360575</v>
      </c>
      <c r="E10" s="5">
        <v>41579</v>
      </c>
      <c r="F10" s="5">
        <v>41609</v>
      </c>
      <c r="G10" s="1" t="s">
        <v>97</v>
      </c>
      <c r="H10" s="3">
        <v>0</v>
      </c>
      <c r="I10" s="4">
        <v>2.4543</v>
      </c>
      <c r="J10" s="3">
        <v>0</v>
      </c>
      <c r="K10" s="1" t="s">
        <v>127</v>
      </c>
      <c r="L10" s="1" t="s">
        <v>73</v>
      </c>
    </row>
    <row r="11" spans="1:12" ht="12.75">
      <c r="A11" s="1" t="s">
        <v>18</v>
      </c>
      <c r="B11" s="1" t="s">
        <v>4</v>
      </c>
      <c r="C11" s="1" t="s">
        <v>7</v>
      </c>
      <c r="D11" s="1">
        <v>40367501</v>
      </c>
      <c r="E11" s="5">
        <v>41579</v>
      </c>
      <c r="F11" s="5">
        <v>41609</v>
      </c>
      <c r="G11" s="1" t="s">
        <v>97</v>
      </c>
      <c r="H11" s="3">
        <v>0</v>
      </c>
      <c r="I11" s="4">
        <v>175.5045</v>
      </c>
      <c r="J11" s="3">
        <v>0</v>
      </c>
      <c r="K11" s="1" t="s">
        <v>127</v>
      </c>
      <c r="L11" s="1" t="s">
        <v>73</v>
      </c>
    </row>
    <row r="12" spans="1:12" ht="12.75">
      <c r="A12" s="1" t="s">
        <v>18</v>
      </c>
      <c r="B12" s="1" t="s">
        <v>3</v>
      </c>
      <c r="C12" s="1" t="s">
        <v>8</v>
      </c>
      <c r="D12" s="1">
        <v>40367507</v>
      </c>
      <c r="E12" s="5">
        <v>41579</v>
      </c>
      <c r="F12" s="5">
        <v>41609</v>
      </c>
      <c r="G12" s="1" t="s">
        <v>97</v>
      </c>
      <c r="H12" s="3">
        <v>0</v>
      </c>
      <c r="I12" s="4">
        <v>69.5736</v>
      </c>
      <c r="J12" s="3">
        <v>0</v>
      </c>
      <c r="K12" s="1" t="s">
        <v>127</v>
      </c>
      <c r="L12" s="1" t="s">
        <v>73</v>
      </c>
    </row>
    <row r="13" spans="1:12" ht="12.75">
      <c r="A13" s="1" t="s">
        <v>18</v>
      </c>
      <c r="B13" s="1" t="s">
        <v>9</v>
      </c>
      <c r="C13" s="1" t="s">
        <v>1</v>
      </c>
      <c r="D13" s="1">
        <v>40360599</v>
      </c>
      <c r="E13" s="5">
        <v>41579</v>
      </c>
      <c r="F13" s="5">
        <v>41609</v>
      </c>
      <c r="G13" s="1" t="s">
        <v>97</v>
      </c>
      <c r="H13" s="3">
        <v>0</v>
      </c>
      <c r="I13" s="4">
        <v>2.4543</v>
      </c>
      <c r="J13" s="3">
        <v>0</v>
      </c>
      <c r="K13" s="1" t="s">
        <v>127</v>
      </c>
      <c r="L13" s="1" t="s">
        <v>73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A1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13.28125" style="0" bestFit="1" customWidth="1"/>
    <col min="3" max="3" width="12.421875" style="0" bestFit="1" customWidth="1"/>
    <col min="4" max="4" width="16.140625" style="0" bestFit="1" customWidth="1"/>
    <col min="5" max="5" width="16.00390625" style="0" bestFit="1" customWidth="1"/>
    <col min="6" max="6" width="9.00390625" style="0" bestFit="1" customWidth="1"/>
    <col min="7" max="7" width="15.28125" style="0" bestFit="1" customWidth="1"/>
    <col min="8" max="8" width="22.57421875" style="0" bestFit="1" customWidth="1"/>
    <col min="9" max="9" width="15.00390625" style="0" bestFit="1" customWidth="1"/>
    <col min="10" max="10" width="19.00390625" style="0" bestFit="1" customWidth="1"/>
    <col min="11" max="11" width="20.00390625" style="0" bestFit="1" customWidth="1"/>
    <col min="12" max="12" width="15.140625" style="0" bestFit="1" customWidth="1"/>
    <col min="13" max="13" width="9.7109375" style="0" bestFit="1" customWidth="1"/>
    <col min="14" max="14" width="18.140625" style="0" bestFit="1" customWidth="1"/>
    <col min="15" max="15" width="15.7109375" style="0" bestFit="1" customWidth="1"/>
    <col min="16" max="16" width="15.57421875" style="0" bestFit="1" customWidth="1"/>
    <col min="17" max="17" width="14.57421875" style="0" bestFit="1" customWidth="1"/>
    <col min="18" max="19" width="10.57421875" style="0" bestFit="1" customWidth="1"/>
    <col min="20" max="20" width="19.57421875" style="0" bestFit="1" customWidth="1"/>
    <col min="21" max="21" width="3.57421875" style="0" bestFit="1" customWidth="1"/>
    <col min="22" max="23" width="5.00390625" style="0" bestFit="1" customWidth="1"/>
    <col min="24" max="24" width="6.8515625" style="0" bestFit="1" customWidth="1"/>
    <col min="25" max="25" width="4.7109375" style="0" bestFit="1" customWidth="1"/>
    <col min="26" max="26" width="19.00390625" style="0" bestFit="1" customWidth="1"/>
    <col min="27" max="27" width="7.57421875" style="0" bestFit="1" customWidth="1"/>
  </cols>
  <sheetData>
    <row r="1" spans="1:27" ht="12.75">
      <c r="A1" t="s">
        <v>243</v>
      </c>
      <c r="B1" t="s">
        <v>110</v>
      </c>
      <c r="C1" t="s">
        <v>215</v>
      </c>
      <c r="D1" t="s">
        <v>216</v>
      </c>
      <c r="E1" t="s">
        <v>217</v>
      </c>
      <c r="F1" t="s">
        <v>232</v>
      </c>
      <c r="G1" t="s">
        <v>116</v>
      </c>
      <c r="H1" t="s">
        <v>126</v>
      </c>
      <c r="I1" t="s">
        <v>245</v>
      </c>
      <c r="J1" t="s">
        <v>231</v>
      </c>
      <c r="K1" t="s">
        <v>246</v>
      </c>
      <c r="L1" t="s">
        <v>83</v>
      </c>
      <c r="M1" t="s">
        <v>111</v>
      </c>
      <c r="N1" t="s">
        <v>57</v>
      </c>
      <c r="O1" t="s">
        <v>84</v>
      </c>
      <c r="P1" t="s">
        <v>85</v>
      </c>
      <c r="Q1" t="s">
        <v>99</v>
      </c>
      <c r="R1" t="s">
        <v>112</v>
      </c>
      <c r="S1" t="s">
        <v>86</v>
      </c>
      <c r="T1" t="s">
        <v>51</v>
      </c>
      <c r="U1" t="s">
        <v>36</v>
      </c>
      <c r="V1" t="s">
        <v>106</v>
      </c>
      <c r="W1" t="s">
        <v>105</v>
      </c>
      <c r="X1" t="s">
        <v>220</v>
      </c>
      <c r="Y1" t="s">
        <v>219</v>
      </c>
      <c r="Z1" t="s">
        <v>23</v>
      </c>
      <c r="AA1" t="s">
        <v>125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Spence</dc:creator>
  <cp:keywords/>
  <dc:description/>
  <cp:lastModifiedBy>Erin Spence</cp:lastModifiedBy>
  <cp:lastPrinted>2013-12-10T19:46:28Z</cp:lastPrinted>
  <dcterms:created xsi:type="dcterms:W3CDTF">2013-12-10T15:37:41Z</dcterms:created>
  <dcterms:modified xsi:type="dcterms:W3CDTF">2013-12-19T15:36:19Z</dcterms:modified>
  <cp:category/>
  <cp:version/>
  <cp:contentType/>
  <cp:contentStatus/>
</cp:coreProperties>
</file>